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fb3013761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b558d2efc8a54238"/>
    <x:sheet xmlns:r="http://schemas.openxmlformats.org/officeDocument/2006/relationships" name="US records" sheetId="2" r:id="Rb6592bc03a784c0b"/>
    <x:sheet xmlns:r="http://schemas.openxmlformats.org/officeDocument/2006/relationships" name="International" sheetId="3" r:id="R6f6e86f2a8b44e96"/>
    <x:sheet xmlns:r="http://schemas.openxmlformats.org/officeDocument/2006/relationships" name="Source queue" sheetId="4" r:id="Re806f83fa22e4c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mmm yyyy"/>
    <x:numFmt numFmtId="202" formatCode="0.0000"/>
  </x:numFmts>
  <x:fonts count="7">
    <x:font>
      <x:sz val="11"/>
      <x:name val="Carlito"/>
    </x:font>
    <x:font>
      <x:sz val="10"/>
      <x:color rgb="FF20324A"/>
      <x:name val="Arial"/>
    </x:font>
    <x:font>
      <x:b/>
      <x:sz val="10"/>
      <x:color rgb="FFFFFFFF"/>
      <x:name val="Arial"/>
    </x:font>
    <x:font>
      <x:sz val="11"/>
      <x:color rgb="FF20324A"/>
      <x:name val="Arial"/>
    </x:font>
    <x:font>
      <x:b/>
      <x:sz val="17"/>
      <x:color rgb="FF20324A"/>
      <x:name val="Arial"/>
    </x:font>
    <x:font>
      <x:b/>
      <x:sz val="11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0324A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62e4088a34164" /><Relationship Type="http://schemas.openxmlformats.org/officeDocument/2006/relationships/theme" Target="/xl/theme/theme1.xml" Id="Ra050112de230474c" /><Relationship Type="http://schemas.openxmlformats.org/officeDocument/2006/relationships/sharedStrings" Target="/xl/sharedStrings.xml" Id="R62cd18ab25ba43ff" /><Relationship Type="http://schemas.openxmlformats.org/officeDocument/2006/relationships/worksheet" Target="/xl/worksheets/sheet1.xml" Id="Rb558d2efc8a54238" /><Relationship Type="http://schemas.openxmlformats.org/officeDocument/2006/relationships/worksheet" Target="/xl/worksheets/sheet2.xml" Id="Rb6592bc03a784c0b" /><Relationship Type="http://schemas.openxmlformats.org/officeDocument/2006/relationships/worksheet" Target="/xl/worksheets/sheet3.xml" Id="R6f6e86f2a8b44e96" /><Relationship Type="http://schemas.openxmlformats.org/officeDocument/2006/relationships/worksheet" Target="/xl/worksheets/sheet4.xml" Id="Re806f83fa22e4c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162f78aac7c455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US records by date year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US records</c:v>
          </c:tx>
          <c:spPr>
            <a:solidFill xmlns:a="http://schemas.openxmlformats.org/drawingml/2006/main">
              <a:srgbClr val="2785A0"/>
            </a:solidFill>
          </c:spPr>
          <c:cat>
            <c:strRef>
              <c:f>'Overview'!$B$16:$B$24</c:f>
              <c:strCache>
                <c:ptCount val="0"/>
              </c:strCache>
            </c:strRef>
          </c:cat>
          <c:val>
            <c:numRef>
              <c:f>'Overview'!$C$16:$C$24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5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62f78aac7c455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USAdoption" displayName="USAdoption" ref="A1:Y14" headerRowCount="1" totalsRowCount="0" totalsRowShown="0">
  <x:tableColumns count="25">
    <x:tableColumn id="1" name="Record ID"/>
    <x:tableColumn id="2" name="Hospital or practice"/>
    <x:tableColumn id="3" name="City"/>
    <x:tableColumn id="4" name="State / region"/>
    <x:tableColumn id="5" name="Type"/>
    <x:tableColumn id="6" name="Health system"/>
    <x:tableColumn id="7" name="Surgeon"/>
    <x:tableColumn id="8" name="Associated practice"/>
    <x:tableColumn id="9" name="Platform"/>
    <x:tableColumn id="10" name="da Vinci verified"/>
    <x:tableColumn id="11" name="Indication"/>
    <x:tableColumn id="12" name="Status"/>
    <x:tableColumn id="13" name="First procedure date"/>
    <x:tableColumn id="14" name="Date precision"/>
    <x:tableColumn id="15" name="Announcement date"/>
    <x:tableColumn id="16" name="Map date basis"/>
    <x:tableColumn id="17" name="Map date"/>
    <x:tableColumn id="18" name="Last source review"/>
    <x:tableColumn id="19" name="Evidence summary"/>
    <x:tableColumn id="20" name="Next verification"/>
    <x:tableColumn id="21" name="Your notes"/>
    <x:tableColumn id="22" name="Latitude"/>
    <x:tableColumn id="23" name="Longitude"/>
    <x:tableColumn id="24" name="Location precision"/>
    <x:tableColumn id="25" name="Source URL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ternationalAdoption" displayName="InternationalAdoption" ref="A1:Y2" headerRowCount="1" totalsRowCount="0" totalsRowShown="0">
  <x:tableColumns count="25">
    <x:tableColumn id="1" name="Record ID"/>
    <x:tableColumn id="2" name="Hospital or practice"/>
    <x:tableColumn id="3" name="City"/>
    <x:tableColumn id="4" name="State / region"/>
    <x:tableColumn id="5" name="Type"/>
    <x:tableColumn id="6" name="Health system"/>
    <x:tableColumn id="7" name="Surgeon"/>
    <x:tableColumn id="8" name="Associated practice"/>
    <x:tableColumn id="9" name="Platform"/>
    <x:tableColumn id="10" name="da Vinci verified"/>
    <x:tableColumn id="11" name="Indication"/>
    <x:tableColumn id="12" name="Status"/>
    <x:tableColumn id="13" name="First procedure date"/>
    <x:tableColumn id="14" name="Date precision"/>
    <x:tableColumn id="15" name="Announcement date"/>
    <x:tableColumn id="16" name="Map date basis"/>
    <x:tableColumn id="17" name="Map date"/>
    <x:tableColumn id="18" name="Last source review"/>
    <x:tableColumn id="19" name="Evidence summary"/>
    <x:tableColumn id="20" name="Next verification"/>
    <x:tableColumn id="21" name="Your notes"/>
    <x:tableColumn id="22" name="Latitude"/>
    <x:tableColumn id="23" name="Longitude"/>
    <x:tableColumn id="24" name="Location precision"/>
    <x:tableColumn id="25" name="Source URL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Inbox" displayName="SourceInbox" ref="A1:C62" headerRowCount="1" totalsRowCount="0" totalsRowShown="0">
  <x:tableColumns count="3">
    <x:tableColumn id="1" name="Source URL"/>
    <x:tableColumn id="2" name="Review status"/>
    <x:tableColumn id="3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b19405b20634a1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5b885ba3cfc41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e4698a046c549f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31ed9eeb9dc4b39" /></Relationships>
</file>

<file path=xl/worksheets/sheet1.xml><?xml version="1.0" encoding="utf-8"?>
<x:worksheet xmlns:x="http://schemas.openxmlformats.org/spreadsheetml/2006/main">
  <x:sheetPr>
    <x:tabColor rgb="FF20324A"/>
  </x:sheetPr>
  <x:sheetViews>
    <x:sheetView showGridLines="0" workbookViewId="0"/>
  </x:sheetViews>
  <x:sheetFormatPr defaultRowHeight="15"/>
  <x:cols>
    <x:col min="1" max="1" width="3" hidden="0" customWidth="1"/>
    <x:col min="2" max="2" width="37" hidden="0" customWidth="1"/>
    <x:col min="3" max="3" width="20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3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23" customHeight="1">
      <x:c r="A2" s="10"/>
      <x:c r="B2" s="11" t="str">
        <x:v>Breast robotics adoption tracker</x:v>
      </x:c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3" customHeight="1">
      <x:c r="A4" s="10"/>
      <x:c r="B4" s="10" t="str">
        <x:v>Initial snapshot: October 1, 2026</x:v>
      </x:c>
      <x:c r="C4" s="10"/>
      <x:c r="D4" s="10"/>
      <x:c r="E4" s="10"/>
      <x:c r="F4" s="10"/>
      <x:c r="G4" s="10"/>
      <x:c r="H4" s="10"/>
      <x:c r="I4" s="10"/>
      <x:c r="J4" s="10"/>
      <x:c r="K4" s="10"/>
      <x:c r="L4" s="10"/>
    </x:row>
    <x:row r="5" ht="23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</x:row>
    <x:row r="6" ht="23" customHeight="1">
      <x:c r="A6" s="10"/>
      <x:c r="B6" s="13" t="str">
        <x:v>US evidence register</x:v>
      </x:c>
      <x:c r="C6" s="13" t="str">
        <x:v>Locations</x:v>
      </x:c>
      <x:c r="D6" s="10"/>
      <x:c r="E6" s="10"/>
      <x:c r="F6" s="10"/>
      <x:c r="G6" s="10"/>
      <x:c r="H6" s="10"/>
      <x:c r="I6" s="10"/>
      <x:c r="J6" s="10"/>
      <x:c r="K6" s="10"/>
      <x:c r="L6" s="10"/>
    </x:row>
    <x:row r="7" ht="23" customHeight="1">
      <x:c r="A7" s="10"/>
      <x:c r="B7" s="10" t="str">
        <x:v>Hospitals and practices</x:v>
      </x:c>
      <x:c r="C7" s="10" t="n">
        <x:f>COUNTA('US records'!A2:A501)</x:f>
        <x:v>13</x:v>
      </x:c>
      <x:c r="D7" s="10"/>
      <x:c r="E7" s="10"/>
      <x:c r="F7" s="10"/>
      <x:c r="G7" s="10"/>
      <x:c r="H7" s="10"/>
      <x:c r="I7" s="10"/>
      <x:c r="J7" s="10"/>
      <x:c r="K7" s="10"/>
      <x:c r="L7" s="10"/>
    </x:row>
    <x:row r="8" ht="23" customHeight="1">
      <x:c r="A8" s="10"/>
      <x:c r="B8" s="10" t="str">
        <x:v>Confirmed da Vinci procedures</x:v>
      </x:c>
      <x:c r="C8" s="10" t="n">
        <x:f>COUNTIFS('US records'!L2:L501,"Procedure confirmed",'US records'!J2:J501,"Yes")</x:f>
        <x:v>6</x:v>
      </x:c>
      <x:c r="D8" s="10"/>
      <x:c r="E8" s="10"/>
      <x:c r="F8" s="10"/>
      <x:c r="G8" s="10"/>
      <x:c r="H8" s="10"/>
      <x:c r="I8" s="10"/>
      <x:c r="J8" s="10"/>
      <x:c r="K8" s="10"/>
      <x:c r="L8" s="10"/>
    </x:row>
    <x:row r="9" ht="23" customHeight="1">
      <x:c r="A9" s="10"/>
      <x:c r="B9" s="10" t="str">
        <x:v>Programs announced</x:v>
      </x:c>
      <x:c r="C9" s="10" t="n">
        <x:f>COUNTIF('US records'!L2:L501,"Program announced")</x:f>
        <x:v>3</x:v>
      </x:c>
      <x:c r="D9" s="10"/>
      <x:c r="E9" s="10"/>
      <x:c r="F9" s="10"/>
      <x:c r="G9" s="10"/>
      <x:c r="H9" s="10"/>
      <x:c r="I9" s="10"/>
      <x:c r="J9" s="10"/>
      <x:c r="K9" s="10"/>
      <x:c r="L9" s="10"/>
    </x:row>
    <x:row r="10" ht="23" customHeight="1">
      <x:c r="A10" s="10"/>
      <x:c r="B10" s="10" t="str">
        <x:v>Research / trial</x:v>
      </x:c>
      <x:c r="C10" s="10" t="n">
        <x:f>COUNTIF('US records'!L2:L501,"Research / trial")</x:f>
        <x:v>2</x:v>
      </x:c>
      <x:c r="D10" s="10"/>
      <x:c r="E10" s="10"/>
      <x:c r="F10" s="10"/>
      <x:c r="G10" s="10"/>
      <x:c r="H10" s="10"/>
      <x:c r="I10" s="10"/>
      <x:c r="J10" s="10"/>
      <x:c r="K10" s="10"/>
      <x:c r="L10" s="10"/>
    </x:row>
    <x:row r="11" ht="23" customHeight="1">
      <x:c r="A11" s="10"/>
      <x:c r="B11" s="10" t="str">
        <x:v>Historical reports</x:v>
      </x:c>
      <x:c r="C11" s="10" t="n">
        <x:f>COUNTIF('US records'!L2:L501,"Historical report")</x:f>
        <x:v>2</x:v>
      </x:c>
      <x:c r="D11" s="10"/>
      <x:c r="E11" s="10"/>
      <x:c r="F11" s="10"/>
      <x:c r="G11" s="10"/>
      <x:c r="H11" s="10"/>
      <x:c r="I11" s="10"/>
      <x:c r="J11" s="10"/>
      <x:c r="K11" s="10"/>
      <x:c r="L11" s="10"/>
    </x:row>
    <x:row r="12" ht="23" customHeight="1">
      <x:c r="A12" s="10"/>
      <x:c r="B12" s="10" t="str">
        <x:v>Platform verification pending</x:v>
      </x:c>
      <x:c r="C12" s="10" t="n">
        <x:f>COUNTIF('US records'!J2:J501,"No")</x:f>
        <x:v>4</x:v>
      </x:c>
      <x:c r="D12" s="10"/>
      <x:c r="E12" s="10"/>
      <x:c r="F12" s="10"/>
      <x:c r="G12" s="10"/>
      <x:c r="H12" s="10"/>
      <x:c r="I12" s="10"/>
      <x:c r="J12" s="10"/>
      <x:c r="K12" s="10"/>
      <x:c r="L12" s="10"/>
    </x:row>
    <x:row r="13" ht="23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</x:row>
    <x:row r="14" ht="23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</x:row>
    <x:row r="15" ht="23" customHeight="1">
      <x:c r="A15" s="10"/>
      <x:c r="B15" s="13" t="str">
        <x:v>Map year</x:v>
      </x:c>
      <x:c r="C15" s="13" t="str">
        <x:v>US records</x:v>
      </x:c>
      <x:c r="D15" s="10"/>
      <x:c r="E15" s="10"/>
      <x:c r="F15" s="10"/>
      <x:c r="G15" s="10"/>
      <x:c r="H15" s="10"/>
      <x:c r="I15" s="10"/>
      <x:c r="J15" s="10"/>
      <x:c r="K15" s="10"/>
      <x:c r="L15" s="10"/>
    </x:row>
    <x:row r="16" ht="23" customHeight="1">
      <x:c r="A16" s="10"/>
      <x:c r="B16" s="10" t="str">
        <x:v>2018</x:v>
      </x:c>
      <x:c r="C16" s="10" t="n">
        <x:f>COUNTIFS('US records'!Q2:Q501,"&gt;="&amp;DATE(2018,1,1),'US records'!Q2:Q501,"&lt;"&amp;DATE(2019,1,1))</x:f>
        <x:v>1</x:v>
      </x:c>
      <x:c r="D16" s="10"/>
      <x:c r="E16" s="10"/>
      <x:c r="F16" s="10"/>
      <x:c r="G16" s="10"/>
      <x:c r="H16" s="10"/>
      <x:c r="I16" s="10"/>
      <x:c r="J16" s="10"/>
      <x:c r="K16" s="10"/>
      <x:c r="L16" s="10"/>
    </x:row>
    <x:row r="17" ht="23" customHeight="1">
      <x:c r="A17" s="10"/>
      <x:c r="B17" s="10" t="str">
        <x:v>2019</x:v>
      </x:c>
      <x:c r="C17" s="10" t="n">
        <x:f>COUNTIFS('US records'!Q2:Q501,"&gt;="&amp;DATE(2019,1,1),'US records'!Q2:Q501,"&lt;"&amp;DATE(2020,1,1))</x:f>
        <x:v>0</x:v>
      </x:c>
      <x:c r="D17" s="10"/>
      <x:c r="E17" s="10"/>
      <x:c r="F17" s="10"/>
      <x:c r="G17" s="10"/>
      <x:c r="H17" s="10"/>
      <x:c r="I17" s="10"/>
      <x:c r="J17" s="10"/>
      <x:c r="K17" s="10"/>
      <x:c r="L17" s="10"/>
    </x:row>
    <x:row r="18" ht="23" customHeight="1">
      <x:c r="A18" s="10"/>
      <x:c r="B18" s="10" t="str">
        <x:v>2020</x:v>
      </x:c>
      <x:c r="C18" s="10" t="n">
        <x:f>COUNTIFS('US records'!Q2:Q501,"&gt;="&amp;DATE(2020,1,1),'US records'!Q2:Q501,"&lt;"&amp;DATE(2021,1,1))</x:f>
        <x:v>1</x:v>
      </x:c>
      <x:c r="D18" s="10"/>
      <x:c r="E18" s="10"/>
      <x:c r="F18" s="10"/>
      <x:c r="G18" s="10"/>
      <x:c r="H18" s="10"/>
      <x:c r="I18" s="10"/>
      <x:c r="J18" s="10"/>
      <x:c r="K18" s="10"/>
      <x:c r="L18" s="10"/>
    </x:row>
    <x:row r="19" ht="23" customHeight="1">
      <x:c r="A19" s="10"/>
      <x:c r="B19" s="10" t="str">
        <x:v>2021</x:v>
      </x:c>
      <x:c r="C19" s="10" t="n">
        <x:f>COUNTIFS('US records'!Q2:Q501,"&gt;="&amp;DATE(2021,1,1),'US records'!Q2:Q501,"&lt;"&amp;DATE(2022,1,1))</x:f>
        <x:v>1</x:v>
      </x:c>
      <x:c r="D19" s="10"/>
      <x:c r="E19" s="10"/>
      <x:c r="F19" s="10"/>
      <x:c r="G19" s="10"/>
      <x:c r="H19" s="10"/>
      <x:c r="I19" s="10"/>
      <x:c r="J19" s="10"/>
      <x:c r="K19" s="10"/>
      <x:c r="L19" s="10"/>
    </x:row>
    <x:row r="20" ht="23" customHeight="1">
      <x:c r="A20" s="10"/>
      <x:c r="B20" s="10" t="str">
        <x:v>2022</x:v>
      </x:c>
      <x:c r="C20" s="10" t="n">
        <x:f>COUNTIFS('US records'!Q2:Q501,"&gt;="&amp;DATE(2022,1,1),'US records'!Q2:Q501,"&lt;"&amp;DATE(2023,1,1))</x:f>
        <x:v>0</x:v>
      </x:c>
      <x:c r="D20" s="10"/>
      <x:c r="E20" s="10"/>
      <x:c r="F20" s="10"/>
      <x:c r="G20" s="10"/>
      <x:c r="H20" s="10"/>
      <x:c r="I20" s="10"/>
      <x:c r="J20" s="10"/>
      <x:c r="K20" s="10"/>
      <x:c r="L20" s="10"/>
    </x:row>
    <x:row r="21" ht="23" customHeight="1">
      <x:c r="A21" s="10"/>
      <x:c r="B21" s="10" t="str">
        <x:v>2023</x:v>
      </x:c>
      <x:c r="C21" s="10" t="n">
        <x:f>COUNTIFS('US records'!Q2:Q501,"&gt;="&amp;DATE(2023,1,1),'US records'!Q2:Q501,"&lt;"&amp;DATE(2024,1,1))</x:f>
        <x:v>0</x:v>
      </x:c>
      <x:c r="D21" s="10"/>
      <x:c r="E21" s="10"/>
      <x:c r="F21" s="10"/>
      <x:c r="G21" s="10"/>
      <x:c r="H21" s="10"/>
      <x:c r="I21" s="10"/>
      <x:c r="J21" s="10"/>
      <x:c r="K21" s="10"/>
      <x:c r="L21" s="10"/>
    </x:row>
    <x:row r="22" ht="23" customHeight="1">
      <x:c r="A22" s="10"/>
      <x:c r="B22" s="10" t="str">
        <x:v>2024</x:v>
      </x:c>
      <x:c r="C22" s="10" t="n">
        <x:f>COUNTIFS('US records'!Q2:Q501,"&gt;="&amp;DATE(2024,1,1),'US records'!Q2:Q501,"&lt;"&amp;DATE(2025,1,1))</x:f>
        <x:v>0</x:v>
      </x:c>
      <x:c r="D22" s="10"/>
      <x:c r="E22" s="10"/>
      <x:c r="F22" s="10"/>
      <x:c r="G22" s="10"/>
      <x:c r="H22" s="10"/>
      <x:c r="I22" s="10"/>
      <x:c r="J22" s="10"/>
      <x:c r="K22" s="10"/>
      <x:c r="L22" s="10"/>
    </x:row>
    <x:row r="23" ht="23" customHeight="1">
      <x:c r="A23" s="10"/>
      <x:c r="B23" s="10" t="str">
        <x:v>2025</x:v>
      </x:c>
      <x:c r="C23" s="10" t="n">
        <x:f>COUNTIFS('US records'!Q2:Q501,"&gt;="&amp;DATE(2025,1,1),'US records'!Q2:Q501,"&lt;"&amp;DATE(2026,1,1))</x:f>
        <x:v>0</x:v>
      </x:c>
      <x:c r="D23" s="10"/>
      <x:c r="E23" s="10"/>
      <x:c r="F23" s="10"/>
      <x:c r="G23" s="10"/>
      <x:c r="H23" s="10"/>
      <x:c r="I23" s="10"/>
      <x:c r="J23" s="10"/>
      <x:c r="K23" s="10"/>
      <x:c r="L23" s="10"/>
    </x:row>
    <x:row r="24" ht="23" customHeight="1">
      <x:c r="A24" s="10"/>
      <x:c r="B24" s="10" t="str">
        <x:v>2026</x:v>
      </x:c>
      <x:c r="C24" s="10" t="n">
        <x:f>COUNTIFS('US records'!Q2:Q501,"&gt;="&amp;DATE(2026,1,1),'US records'!Q2:Q501,"&lt;"&amp;DATE(2027,1,1))</x:f>
        <x:v>9</x:v>
      </x:c>
      <x:c r="D24" s="10"/>
      <x:c r="E24" s="10"/>
      <x:c r="F24" s="10"/>
      <x:c r="G24" s="10"/>
      <x:c r="H24" s="10"/>
      <x:c r="I24" s="10"/>
      <x:c r="J24" s="10"/>
      <x:c r="K24" s="10"/>
      <x:c r="L24" s="10"/>
    </x:row>
    <x:row r="25" ht="23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</x:row>
    <x:row r="26" ht="23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</x:row>
    <x:row r="27" ht="22" customHeight="1">
      <x:c r="A27" s="10"/>
      <x:c r="B27" s="10" t="str">
        <x:v>Scope: da Vinci use for cancer treatment and risk-reducing breast surgery; international records are separate.</x:v>
      </x:c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</x:row>
    <x:row r="28" ht="22" customHeight="1">
      <x:c r="A28" s="10"/>
      <x:c r="B28" s="10" t="str">
        <x:v>Map dates combine reported procedures and labeled announcement proxies. These are evidence counts, not national adoption rates.</x:v>
      </x:c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</x:row>
    <x:row r="29" ht="22" customHeight="1">
      <x:c r="A29" s="10"/>
      <x:c r="B29" s="10" t="str">
        <x:v>Month-only dates use month end internally and display as month/year. Unknown dates stay blank.</x:v>
      </x:c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</x:row>
    <x:row r="30" ht="22" customHeight="1">
      <x:c r="A30" s="10"/>
      <x:c r="B30" s="10" t="str">
        <x:v>The source register includes verified da Vinci records and clearly flagged platform-verification leads.</x:v>
      </x:c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</x:row>
    <x:row r="31" ht="22" customHeight="1">
      <x:c r="A31" s="10"/>
      <x:c r="B31" s="10" t="str">
        <x:v>Associated surgeon practices are linked to operating hospitals. A separately mapped practice does not establish an operating site.</x:v>
      </x:c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</x:row>
    <x:row r="32" ht="22" customHeight="1">
      <x:c r="A32" s="10"/>
      <x:c r="B32" s="10" t="str">
        <x:v>The site stores live edits; this workbook is a dated snapshot. Export current data from the site for the latest records.</x:v>
      </x:c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</x:row>
    <x:row r="33" ht="22" customHeight="1">
      <x:c r="A33" s="10"/>
      <x:c r="B33" s="10" t="str">
        <x:v>Filter the record tables to inspect status, date basis and platform evidence. Sources and follow-up actions appear at the right.</x:v>
      </x:c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</x:row>
    <x:row r="34" ht="22" customHeight="1">
      <x:c r="A34" s="10"/>
      <x:c r="B34" s="10" t="str">
        <x:v>Summary formulas cover rows 2–501. If adding rows in Excel, extend the Map date formula and date format for each new record.</x:v>
      </x:c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</x:row>
    <x:row r="35" ht="22" customHeight="1">
      <x:c r="A35" s="10"/>
      <x:c r="B35" s="10" t="str">
        <x:v>A report does not establish present availability or clinical benefit. City coordinates are approximate.</x:v>
      </x:c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</x:row>
    <x:row r="36" ht="22" customHeight="1">
      <x:c r="B36" t="str">
        <x:v>FDA reference: K252675, decision December 15, 2025. Regulatory clearance is not a hospital adoption event.</x:v>
      </x:c>
    </x:row>
  </x:sheetData>
  <x:pageMargins left="0.7" right="0.7" top="0.75" bottom="0.75" header="0.3" footer="0.3"/>
  <x:drawing xmlns:r="http://schemas.openxmlformats.org/officeDocument/2006/relationships" r:id="Rfb19405b20634a16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4" max="14" width="22" hidden="0" customWidth="1"/>
    <x:col min="16" max="16" width="22" hidden="0" customWidth="1"/>
    <x:col min="24" max="24" width="22" hidden="0" customWidth="1"/>
    <x:col min="2" max="2" width="42" hidden="0" customWidth="1"/>
    <x:col min="19" max="19" width="65" hidden="0" customWidth="1"/>
    <x:col min="20" max="20" width="65" hidden="0" customWidth="1"/>
    <x:col min="21" max="21" width="40" hidden="0" customWidth="1"/>
    <x:col min="25" max="25" width="80" hidden="0" customWidth="1"/>
    <x:col min="13" max="13" width="17" hidden="0" customWidth="1"/>
    <x:col min="15" max="15" width="17" hidden="0" customWidth="1"/>
    <x:col min="17" max="17" width="17" hidden="0" customWidth="1"/>
    <x:col min="18" max="18" width="17" hidden="0" customWidth="1"/>
    <x:col min="22" max="22" width="14" hidden="0" customWidth="1"/>
    <x:col min="23" max="23" width="14" hidden="0" customWidth="1"/>
  </x:cols>
  <x:sheetData>
    <x:row r="1" ht="40" customHeight="1">
      <x:c r="A1" s="6" t="str">
        <x:v>Record ID</x:v>
      </x:c>
      <x:c r="B1" s="6" t="str">
        <x:v>Hospital or practice</x:v>
      </x:c>
      <x:c r="C1" s="6" t="str">
        <x:v>City</x:v>
      </x:c>
      <x:c r="D1" s="6" t="str">
        <x:v>State / region</x:v>
      </x:c>
      <x:c r="E1" s="6" t="str">
        <x:v>Type</x:v>
      </x:c>
      <x:c r="F1" s="6" t="str">
        <x:v>Health system</x:v>
      </x:c>
      <x:c r="G1" s="6" t="str">
        <x:v>Surgeon</x:v>
      </x:c>
      <x:c r="H1" s="6" t="str">
        <x:v>Associated practice</x:v>
      </x:c>
      <x:c r="I1" s="6" t="str">
        <x:v>Platform</x:v>
      </x:c>
      <x:c r="J1" s="6" t="str">
        <x:v>da Vinci verified</x:v>
      </x:c>
      <x:c r="K1" s="6" t="str">
        <x:v>Indication</x:v>
      </x:c>
      <x:c r="L1" s="6" t="str">
        <x:v>Status</x:v>
      </x:c>
      <x:c r="M1" s="6" t="str">
        <x:v>First procedure date</x:v>
      </x:c>
      <x:c r="N1" s="6" t="str">
        <x:v>Date precision</x:v>
      </x:c>
      <x:c r="O1" s="6" t="str">
        <x:v>Announcement date</x:v>
      </x:c>
      <x:c r="P1" s="6" t="str">
        <x:v>Map date basis</x:v>
      </x:c>
      <x:c r="Q1" s="6" t="str">
        <x:v>Map date</x:v>
      </x:c>
      <x:c r="R1" s="6" t="str">
        <x:v>Last source review</x:v>
      </x:c>
      <x:c r="S1" s="6" t="str">
        <x:v>Evidence summary</x:v>
      </x:c>
      <x:c r="T1" s="6" t="str">
        <x:v>Next verification</x:v>
      </x:c>
      <x:c r="U1" s="6" t="str">
        <x:v>Your notes</x:v>
      </x:c>
      <x:c r="V1" s="6" t="str">
        <x:v>Latitude</x:v>
      </x:c>
      <x:c r="W1" s="6" t="str">
        <x:v>Longitude</x:v>
      </x:c>
      <x:c r="X1" s="6" t="str">
        <x:v>Location precision</x:v>
      </x:c>
      <x:c r="Y1" s="6" t="str">
        <x:v>Source URLs</x:v>
      </x:c>
    </x:row>
    <x:row r="2" ht="52" customHeight="1">
      <x:c r="A2" s="3" t="str">
        <x:v>us-ascension-fishers</x:v>
      </x:c>
      <x:c r="B2" s="3" t="str">
        <x:v>Ascension St. Vincent Fishers</x:v>
      </x:c>
      <x:c r="C2" s="3" t="str">
        <x:v>Fishers</x:v>
      </x:c>
      <x:c r="D2" s="3" t="str">
        <x:v>IN</x:v>
      </x:c>
      <x:c r="E2" s="3" t="str">
        <x:v>Hospital</x:v>
      </x:c>
      <x:c r="F2" s="3" t="str">
        <x:v>Ascension</x:v>
      </x:c>
      <x:c r="G2" s="3" t="str">
        <x:v>Christina J. Kim</x:v>
      </x:c>
      <x:c r="H2" s="3" t="str">
        <x:v>Ascension St. Vincent</x:v>
      </x:c>
      <x:c r="I2" s="3" t="str">
        <x:v>da Vinci SP</x:v>
      </x:c>
      <x:c r="J2" s="3" t="str">
        <x:v>Yes</x:v>
      </x:c>
      <x:c r="K2" s="3" t="str">
        <x:v>Cancer treatment and risk reduction</x:v>
      </x:c>
      <x:c r="L2" s="3" t="str">
        <x:v>Procedure confirmed</x:v>
      </x:c>
      <x:c r="M2" s="7" t="n">
        <x:v>46125</x:v>
      </x:c>
      <x:c r="N2" s="3" t="str">
        <x:v>Day</x:v>
      </x:c>
      <x:c r="O2" s="7" t="n">
        <x:v>46156</x:v>
      </x:c>
      <x:c r="P2" s="3" t="str">
        <x:v>Procedure</x:v>
      </x:c>
      <x:c r="Q2" s="7" t="n">
        <x:f>IF(P2="Procedure",M2,IF(P2="Announcement proxy",O2,""))</x:f>
        <x:v>46125</x:v>
      </x:c>
      <x:c r="R2" s="7" t="n">
        <x:v>46296</x:v>
      </x:c>
      <x:c r="S2" s="3" t="str">
        <x:v>First reported post-trial procedure on April 13. The release says the service continues and describes physician training.</x:v>
      </x:c>
      <x:c r="T2" s="3" t="str">
        <x:v>Track subsequent volume and surgeons trained.</x:v>
      </x:c>
      <x:c r="U2" s="3" t="str"/>
      <x:c r="V2" s="9" t="n">
        <x:v>39.9568</x:v>
      </x:c>
      <x:c r="W2" s="9" t="n">
        <x:v>-86.0133</x:v>
      </x:c>
      <x:c r="X2" s="3" t="str">
        <x:v>City (approximate)</x:v>
      </x:c>
      <x:c r="Y2" s="3" t="str">
        <x:v>https://about.ascension.org/news/2026/05/ascension-st-vincent-among-first-in-nation-to-perform-post-clinical-trial-single-port-robotic-nipple-sparing-mastectomy</x:v>
      </x:c>
    </x:row>
    <x:row r="3" ht="54" customHeight="1">
      <x:c r="A3" s="3" t="str">
        <x:v>us-cleveland-fairview</x:v>
      </x:c>
      <x:c r="B3" s="3" t="str">
        <x:v>Cleveland Clinic Fairview Hospital</x:v>
      </x:c>
      <x:c r="C3" s="3" t="str">
        <x:v>Cleveland</x:v>
      </x:c>
      <x:c r="D3" s="3" t="str">
        <x:v>OH</x:v>
      </x:c>
      <x:c r="E3" s="3" t="str">
        <x:v>Hospital</x:v>
      </x:c>
      <x:c r="F3" s="3" t="str">
        <x:v>Cleveland Clinic</x:v>
      </x:c>
      <x:c r="G3" s="3" t="str">
        <x:v>Stephanie Valente</x:v>
      </x:c>
      <x:c r="H3" s="3" t="str">
        <x:v>Cleveland Clinic</x:v>
      </x:c>
      <x:c r="I3" s="3" t="str">
        <x:v>da Vinci SP</x:v>
      </x:c>
      <x:c r="J3" s="3" t="str">
        <x:v>Yes</x:v>
      </x:c>
      <x:c r="K3" s="3" t="str">
        <x:v>Cancer treatment and risk reduction</x:v>
      </x:c>
      <x:c r="L3" s="3" t="str">
        <x:v>Procedure confirmed</x:v>
      </x:c>
      <x:c r="M3" s="8" t="n">
        <x:v>46203</x:v>
      </x:c>
      <x:c r="N3" s="3" t="str">
        <x:v>Month</x:v>
      </x:c>
      <x:c r="O3" s="7" t="n">
        <x:v>46261</x:v>
      </x:c>
      <x:c r="P3" s="3" t="str">
        <x:v>Procedure</x:v>
      </x:c>
      <x:c r="Q3" s="8" t="n">
        <x:f>IF(P3="Procedure",M3,IF(P3="Announcement proxy",O3,""))</x:f>
        <x:v>46203</x:v>
      </x:c>
      <x:c r="R3" s="7" t="n">
        <x:v>46296</x:v>
      </x:c>
      <x:c r="S3" s="3" t="str">
        <x:v>Institution identifies Fairview Hospital as the operating facility. A subsequent clinician article dates the first operation to June 2026.</x:v>
      </x:c>
      <x:c r="T3" s="3" t="str">
        <x:v>Find exact day of first procedure and updated volume.</x:v>
      </x:c>
      <x:c r="U3" s="3" t="str"/>
      <x:c r="V3" s="9" t="n">
        <x:v>41.4993</x:v>
      </x:c>
      <x:c r="W3" s="9" t="n">
        <x:v>-81.6944</x:v>
      </x:c>
      <x:c r="X3" s="3" t="str">
        <x:v>City (approximate)</x:v>
      </x:c>
      <x:c r="Y3" s="3" t="str">
        <x:v>https://newsroom.clevelandclinic.org/2026/08/27/cleveland-clinic-first-in-ohio-to-perform-robotic-nipple-sparing-mastectomy
https://consultqd.clevelandclinic.org/turning-to-robotics-for-nipple-sparing-mastectomy</x:v>
      </x:c>
    </x:row>
    <x:row r="4" ht="54" customHeight="1">
      <x:c r="A4" s="3" t="str">
        <x:v>us-huntsman</x:v>
      </x:c>
      <x:c r="B4" s="3" t="str">
        <x:v>Huntsman Cancer Institute</x:v>
      </x:c>
      <x:c r="C4" s="3" t="str">
        <x:v>Salt Lake City</x:v>
      </x:c>
      <x:c r="D4" s="3" t="str">
        <x:v>UT</x:v>
      </x:c>
      <x:c r="E4" s="3" t="str">
        <x:v>Hospital</x:v>
      </x:c>
      <x:c r="F4" s="3" t="str">
        <x:v>University of Utah Health</x:v>
      </x:c>
      <x:c r="G4" s="3" t="str">
        <x:v>Kelly Hewitt</x:v>
      </x:c>
      <x:c r="H4" s="3" t="str">
        <x:v>University of Utah Health</x:v>
      </x:c>
      <x:c r="I4" s="3" t="str">
        <x:v>da Vinci (single-port reported)</x:v>
      </x:c>
      <x:c r="J4" s="3" t="str">
        <x:v>Yes</x:v>
      </x:c>
      <x:c r="K4" s="3" t="str">
        <x:v>Cancer treatment</x:v>
      </x:c>
      <x:c r="L4" s="3" t="str">
        <x:v>Procedure confirmed</x:v>
      </x:c>
      <x:c r="M4" s="7"/>
      <x:c r="N4" s="3" t="str">
        <x:v>Unknown</x:v>
      </x:c>
      <x:c r="O4" s="7" t="n">
        <x:v>46241</x:v>
      </x:c>
      <x:c r="P4" s="3" t="str">
        <x:v>Announcement proxy</x:v>
      </x:c>
      <x:c r="Q4" s="7" t="n">
        <x:f>IF(P4="Procedure",M4,IF(P4="Announcement proxy",O4,""))</x:f>
        <x:v>46241</x:v>
      </x:c>
      <x:c r="R4" s="7" t="n">
        <x:v>46296</x:v>
      </x:c>
      <x:c r="S4" s="3" t="str">
        <x:v>Primary release reports a completed first regional procedure but gives no surgery date. The institutional robotics page identifies da Vinci and the single-port breast service.</x:v>
      </x:c>
      <x:c r="T4" s="3" t="str">
        <x:v>Confirm exact procedure date and explicit model designation.</x:v>
      </x:c>
      <x:c r="U4" s="3" t="str"/>
      <x:c r="V4" s="9" t="n">
        <x:v>40.7608</x:v>
      </x:c>
      <x:c r="W4" s="9" t="n">
        <x:v>-111.891</x:v>
      </x:c>
      <x:c r="X4" s="3" t="str">
        <x:v>City (approximate)</x:v>
      </x:c>
      <x:c r="Y4" s="3" t="str">
        <x:v>https://healthcare.utah.edu/huntsmancancerinstitute/press-releases/2026/08/robotic-mastectomy-marks-new-milestone-breast-cancer-care-mountain-west
https://healthcare.utah.edu/huntsmancancerinstitute/treatment/robotic-surgery</x:v>
      </x:c>
    </x:row>
    <x:row r="5" ht="68" customHeight="1">
      <x:c r="A5" s="3" t="str">
        <x:v>us-sutter-oakland</x:v>
      </x:c>
      <x:c r="B5" s="3" t="str">
        <x:v>Alta Bates Summit Medical Center — Oakland</x:v>
      </x:c>
      <x:c r="C5" s="3" t="str">
        <x:v>Oakland</x:v>
      </x:c>
      <x:c r="D5" s="3" t="str">
        <x:v>CA</x:v>
      </x:c>
      <x:c r="E5" s="3" t="str">
        <x:v>Hospital</x:v>
      </x:c>
      <x:c r="F5" s="3" t="str">
        <x:v>Sutter Health</x:v>
      </x:c>
      <x:c r="G5" s="3" t="str">
        <x:v>Rita Kwan-Feinberg</x:v>
      </x:c>
      <x:c r="H5" s="3" t="str">
        <x:v>Sutter East Bay Medical Group</x:v>
      </x:c>
      <x:c r="I5" s="3" t="str">
        <x:v>da Vinci SP</x:v>
      </x:c>
      <x:c r="J5" s="3" t="str">
        <x:v>Yes</x:v>
      </x:c>
      <x:c r="K5" s="3" t="str">
        <x:v>Cancer treatment</x:v>
      </x:c>
      <x:c r="L5" s="3" t="str">
        <x:v>Procedure confirmed</x:v>
      </x:c>
      <x:c r="M5" s="7" t="n">
        <x:v>46090</x:v>
      </x:c>
      <x:c r="N5" s="3" t="str">
        <x:v>Day</x:v>
      </x:c>
      <x:c r="O5" s="7" t="n">
        <x:v>46188</x:v>
      </x:c>
      <x:c r="P5" s="3" t="str">
        <x:v>Procedure</x:v>
      </x:c>
      <x:c r="Q5" s="7" t="n">
        <x:f>IF(P5="Procedure",M5,IF(P5="Announcement proxy",O5,""))</x:f>
        <x:v>46090</x:v>
      </x:c>
      <x:c r="R5" s="7" t="n">
        <x:v>46296</x:v>
      </x:c>
      <x:c r="S5" s="3" t="str">
        <x:v>Institution reports a March 9 procedure outside a clinical trial. ACS identifies the da Vinci SP. Do not treat conflicting national-first claims as comparative rankings.</x:v>
      </x:c>
      <x:c r="T5" s="3" t="str">
        <x:v>Track program expansion and facility-specific procedure volume.</x:v>
      </x:c>
      <x:c r="U5" s="3" t="str"/>
      <x:c r="V5" s="9" t="n">
        <x:v>37.8044</x:v>
      </x:c>
      <x:c r="W5" s="9" t="n">
        <x:v>-122.2712</x:v>
      </x:c>
      <x:c r="X5" s="3" t="str">
        <x:v>City (approximate)</x:v>
      </x:c>
      <x:c r="Y5" s="3" t="str">
        <x:v>https://vitals.sutterhealth.org/among-the-first-in-the-u-s-sutter-health-performs-robotic-single-port-nipple-sparing-mastectomy/
https://www.facs.org/for-medical-professionals/news-publications/news-and-articles/acs-brief/august-11-2026-issue/fellow-leads-robotic-single-port-mastectomy-and-achieves-us-first/</x:v>
      </x:c>
    </x:row>
    <x:row r="6" ht="52" customHeight="1">
      <x:c r="A6" s="3" t="str">
        <x:v>us-medstar-georgetown</x:v>
      </x:c>
      <x:c r="B6" s="3" t="str">
        <x:v>MedStar Georgetown University Hospital</x:v>
      </x:c>
      <x:c r="C6" s="3" t="str">
        <x:v>Washington</x:v>
      </x:c>
      <x:c r="D6" s="3" t="str">
        <x:v>DC</x:v>
      </x:c>
      <x:c r="E6" s="3" t="str">
        <x:v>Hospital</x:v>
      </x:c>
      <x:c r="F6" s="3" t="str">
        <x:v>MedStar Health</x:v>
      </x:c>
      <x:c r="G6" s="3" t="str">
        <x:v>Lucy De La Cruz</x:v>
      </x:c>
      <x:c r="H6" s="3" t="str">
        <x:v>MedStar Health</x:v>
      </x:c>
      <x:c r="I6" s="3" t="str">
        <x:v>da Vinci SP</x:v>
      </x:c>
      <x:c r="J6" s="3" t="str">
        <x:v>Yes</x:v>
      </x:c>
      <x:c r="K6" s="3" t="str">
        <x:v>Cancer treatment</x:v>
      </x:c>
      <x:c r="L6" s="3" t="str">
        <x:v>Procedure confirmed</x:v>
      </x:c>
      <x:c r="M6" s="7" t="n">
        <x:v>46198</x:v>
      </x:c>
      <x:c r="N6" s="3" t="str">
        <x:v>Day</x:v>
      </x:c>
      <x:c r="O6" s="7" t="n">
        <x:v>46240</x:v>
      </x:c>
      <x:c r="P6" s="3" t="str">
        <x:v>Procedure</x:v>
      </x:c>
      <x:c r="Q6" s="7" t="n">
        <x:f>IF(P6="Procedure",M6,IF(P6="Announcement proxy",O6,""))</x:f>
        <x:v>46198</x:v>
      </x:c>
      <x:c r="R6" s="7" t="n">
        <x:v>46296</x:v>
      </x:c>
      <x:c r="S6" s="3" t="str">
        <x:v>MedStar release reports bilateral nipple-sparing mastectomy with immediate implant and nerve-preserving reconstruction on June 25.</x:v>
      </x:c>
      <x:c r="T6" s="3" t="str">
        <x:v>Track subsequent cases and additional MedStar locations.</x:v>
      </x:c>
      <x:c r="U6" s="3" t="str"/>
      <x:c r="V6" s="9" t="n">
        <x:v>38.9072</x:v>
      </x:c>
      <x:c r="W6" s="9" t="n">
        <x:v>-77.0369</x:v>
      </x:c>
      <x:c r="X6" s="3" t="str">
        <x:v>City (approximate)</x:v>
      </x:c>
      <x:c r="Y6" s="3" t="str">
        <x:v>https://www.newswise.com/articles/medstar-georgetown-surgeons-make-history-with-three-single-port-robotic-surgery-firsts-in-one-week2</x:v>
      </x:c>
    </x:row>
    <x:row r="7" ht="68" customHeight="1">
      <x:c r="A7" s="3" t="str">
        <x:v>us-baycare-st-joseph</x:v>
      </x:c>
      <x:c r="B7" s="3" t="str">
        <x:v>St. Joseph’s Women’s Hospital</x:v>
      </x:c>
      <x:c r="C7" s="3" t="str">
        <x:v>Tampa</x:v>
      </x:c>
      <x:c r="D7" s="3" t="str">
        <x:v>FL</x:v>
      </x:c>
      <x:c r="E7" s="3" t="str">
        <x:v>Hospital</x:v>
      </x:c>
      <x:c r="F7" s="3" t="str">
        <x:v>BayCare</x:v>
      </x:c>
      <x:c r="G7" s="3" t="str">
        <x:v>Robert Gabordi</x:v>
      </x:c>
      <x:c r="H7" s="3" t="str">
        <x:v>BayCare Medical Group</x:v>
      </x:c>
      <x:c r="I7" s="3" t="str">
        <x:v>da Vinci (single-port reported)</x:v>
      </x:c>
      <x:c r="J7" s="3" t="str">
        <x:v>Yes</x:v>
      </x:c>
      <x:c r="K7" s="3" t="str">
        <x:v>Cancer treatment and risk reduction</x:v>
      </x:c>
      <x:c r="L7" s="3" t="str">
        <x:v>Procedure confirmed</x:v>
      </x:c>
      <x:c r="M7" s="7" t="n">
        <x:v>46232</x:v>
      </x:c>
      <x:c r="N7" s="3" t="str">
        <x:v>Day</x:v>
      </x:c>
      <x:c r="O7" s="7" t="n">
        <x:v>46233</x:v>
      </x:c>
      <x:c r="P7" s="3" t="str">
        <x:v>Procedure</x:v>
      </x:c>
      <x:c r="Q7" s="7" t="n">
        <x:f>IF(P7="Procedure",M7,IF(P7="Announcement proxy",O7,""))</x:f>
        <x:v>46232</x:v>
      </x:c>
      <x:c r="R7" s="7" t="n">
        <x:v>46296</x:v>
      </x:c>
      <x:c r="S7" s="3" t="str">
        <x:v>First BayCare case reported July 29 at St. Joseph’s Women’s Hospital. Institutional page identifies da Vinci in image text and describes single-port technology.</x:v>
      </x:c>
      <x:c r="T7" s="3" t="str">
        <x:v>Confirm explicit SP model in text and subsequent procedure volume.</x:v>
      </x:c>
      <x:c r="U7" s="3" t="str"/>
      <x:c r="V7" s="9" t="n">
        <x:v>27.9506</x:v>
      </x:c>
      <x:c r="W7" s="9" t="n">
        <x:v>-82.4572</x:v>
      </x:c>
      <x:c r="X7" s="3" t="str">
        <x:v>City (approximate)</x:v>
      </x:c>
      <x:c r="Y7" s="3" t="str">
        <x:v>https://baycare.org/newsroom/2026/july/baycare-among-first-in-florida-to-offer-next-generation-breast-surgery-procedure
https://www.prnewswire.com/news-releases/baycare-among-first-in-florida-to-offer-next-generation-breast-surgery-procedure-302839510.html</x:v>
      </x:c>
    </x:row>
    <x:row r="8" ht="54" customHeight="1">
      <x:c r="A8" s="3" t="str">
        <x:v>us-atlanticare</x:v>
      </x:c>
      <x:c r="B8" s="3" t="str">
        <x:v>AtlantiCare Regional Medical Center — Atlantic City</x:v>
      </x:c>
      <x:c r="C8" s="3" t="str">
        <x:v>Atlantic City</x:v>
      </x:c>
      <x:c r="D8" s="3" t="str">
        <x:v>NJ</x:v>
      </x:c>
      <x:c r="E8" s="3" t="str">
        <x:v>Hospital</x:v>
      </x:c>
      <x:c r="F8" s="3" t="str">
        <x:v>AtlantiCare</x:v>
      </x:c>
      <x:c r="G8" s="3" t="str">
        <x:v>Kay Yoon-Flannery</x:v>
      </x:c>
      <x:c r="H8" s="3" t="str">
        <x:v>AtlantiCare Cancer Care Institute</x:v>
      </x:c>
      <x:c r="I8" s="3" t="str">
        <x:v>da Vinci SP</x:v>
      </x:c>
      <x:c r="J8" s="3" t="str">
        <x:v>Yes</x:v>
      </x:c>
      <x:c r="K8" s="3" t="str">
        <x:v>Cancer treatment and risk reduction</x:v>
      </x:c>
      <x:c r="L8" s="3" t="str">
        <x:v>Program announced</x:v>
      </x:c>
      <x:c r="M8" s="7"/>
      <x:c r="N8" s="3" t="str">
        <x:v>Unknown</x:v>
      </x:c>
      <x:c r="O8" s="7" t="n">
        <x:v>46216</x:v>
      </x:c>
      <x:c r="P8" s="3" t="str">
        <x:v>Announcement proxy</x:v>
      </x:c>
      <x:c r="Q8" s="7" t="n">
        <x:f>IF(P8="Procedure",M8,IF(P8="Announcement proxy",O8,""))</x:f>
        <x:v>46216</x:v>
      </x:c>
      <x:c r="R8" s="7" t="n">
        <x:v>46296</x:v>
      </x:c>
      <x:c r="S8" s="3" t="str">
        <x:v>Release announces availability and names the Atlantic City campus. It says the surgeon will perform the procedure; a completed first case is not established by this source.</x:v>
      </x:c>
      <x:c r="T8" s="3" t="str">
        <x:v>Find confirmation and date of first completed case.</x:v>
      </x:c>
      <x:c r="U8" s="3" t="str"/>
      <x:c r="V8" s="9" t="n">
        <x:v>39.3643</x:v>
      </x:c>
      <x:c r="W8" s="9" t="n">
        <x:v>-74.4229</x:v>
      </x:c>
      <x:c r="X8" s="3" t="str">
        <x:v>City (approximate)</x:v>
      </x:c>
      <x:c r="Y8" s="3" t="str">
        <x:v>https://www.prnewswire.com/news-releases/atlanticare-first-in-region-to-offer-robotic-nipple-sparing-mastectomy-using-da-vinci-single-port-system-302823383.html</x:v>
      </x:c>
    </x:row>
    <x:row r="9" ht="68" customHeight="1">
      <x:c r="A9" s="3" t="str">
        <x:v>us-utsw</x:v>
      </x:c>
      <x:c r="B9" s="3" t="str">
        <x:v>UT Southwestern Medical Center</x:v>
      </x:c>
      <x:c r="C9" s="3" t="str">
        <x:v>Dallas</x:v>
      </x:c>
      <x:c r="D9" s="3" t="str">
        <x:v>TX</x:v>
      </x:c>
      <x:c r="E9" s="3" t="str">
        <x:v>Hospital</x:v>
      </x:c>
      <x:c r="F9" s="3" t="str">
        <x:v>UT Southwestern</x:v>
      </x:c>
      <x:c r="G9" s="3" t="str">
        <x:v>Deborah Farr</x:v>
      </x:c>
      <x:c r="H9" s="3" t="str">
        <x:v>UT Southwestern</x:v>
      </x:c>
      <x:c r="I9" s="3" t="str">
        <x:v>da Vinci SP</x:v>
      </x:c>
      <x:c r="J9" s="3" t="str">
        <x:v>Yes</x:v>
      </x:c>
      <x:c r="K9" s="3" t="str">
        <x:v>Cancer treatment and risk reduction</x:v>
      </x:c>
      <x:c r="L9" s="3" t="str">
        <x:v>Research / trial</x:v>
      </x:c>
      <x:c r="M9" s="8" t="n">
        <x:v>43890</x:v>
      </x:c>
      <x:c r="N9" s="3" t="str">
        <x:v>Month</x:v>
      </x:c>
      <x:c r="O9" s="7" t="n">
        <x:v>46113</x:v>
      </x:c>
      <x:c r="P9" s="3" t="str">
        <x:v>Procedure</x:v>
      </x:c>
      <x:c r="Q9" s="8" t="n">
        <x:f>IF(P9="Procedure",M9,IF(P9="Announcement proxy",O9,""))</x:f>
        <x:v>43890</x:v>
      </x:c>
      <x:c r="R9" s="7" t="n">
        <x:v>46296</x:v>
      </x:c>
      <x:c r="S9" s="3" t="str">
        <x:v>Institutional lecture program dates an early single-port case to February 2020. Subsequent institutional reporting describes an ongoing clinical-trial series. Current routine-service status requires confirmation.</x:v>
      </x:c>
      <x:c r="T9" s="3" t="str">
        <x:v>Separate first trial use from date of routine clinical launch.</x:v>
      </x:c>
      <x:c r="U9" s="3" t="str"/>
      <x:c r="V9" s="9" t="n">
        <x:v>32.7767</x:v>
      </x:c>
      <x:c r="W9" s="9" t="n">
        <x:v>-96.797</x:v>
      </x:c>
      <x:c r="X9" s="3" t="str">
        <x:v>City (approximate)</x:v>
      </x:c>
      <x:c r="Y9" s="3" t="str">
        <x:v>https://www.utsouthwestern.edu/about-us/assets/pls-program041626.pdf
https://www.utsouthwestern.edu/ctplus/stories/2026/pls-farr-mcarthur.html
https://utswmed.org/cancer/cancer-answers/taking-robotic-surgery-to-the-next-level/
https://pmc.ncbi.nlm.nih.gov/articles/10794977/</x:v>
      </x:c>
    </x:row>
    <x:row r="10" ht="52" customHeight="1">
      <x:c r="A10" s="3" t="str">
        <x:v>us-mayo-rochester</x:v>
      </x:c>
      <x:c r="B10" s="3" t="str">
        <x:v>Mayo Clinic — Rochester</x:v>
      </x:c>
      <x:c r="C10" s="3" t="str">
        <x:v>Rochester</x:v>
      </x:c>
      <x:c r="D10" s="3" t="str">
        <x:v>MN</x:v>
      </x:c>
      <x:c r="E10" s="3" t="str">
        <x:v>Hospital</x:v>
      </x:c>
      <x:c r="F10" s="3" t="str">
        <x:v>Mayo Clinic</x:v>
      </x:c>
      <x:c r="G10" s="3" t="str">
        <x:v>Jeffrey E. Johnson</x:v>
      </x:c>
      <x:c r="H10" s="3" t="str">
        <x:v>Mayo Clinic</x:v>
      </x:c>
      <x:c r="I10" s="3" t="str">
        <x:v>Robotic system; model to verify</x:v>
      </x:c>
      <x:c r="J10" s="3" t="str">
        <x:v>No</x:v>
      </x:c>
      <x:c r="K10" s="3" t="str">
        <x:v>Cancer treatment and risk reduction</x:v>
      </x:c>
      <x:c r="L10" s="3" t="str">
        <x:v>Program announced</x:v>
      </x:c>
      <x:c r="M10" s="7"/>
      <x:c r="N10" s="3" t="str">
        <x:v>Unknown</x:v>
      </x:c>
      <x:c r="O10" s="7" t="n">
        <x:v>46052</x:v>
      </x:c>
      <x:c r="P10" s="3" t="str">
        <x:v>Announcement proxy</x:v>
      </x:c>
      <x:c r="Q10" s="7" t="n">
        <x:f>IF(P10="Procedure",M10,IF(P10="Announcement proxy",O10,""))</x:f>
        <x:v>46052</x:v>
      </x:c>
      <x:c r="R10" s="7" t="n">
        <x:v>46296</x:v>
      </x:c>
      <x:c r="S10" s="3" t="str">
        <x:v>Institution announces robotic nipple-sparing mastectomy at its Minnesota campus. This release does not name the model or first operation date.</x:v>
      </x:c>
      <x:c r="T10" s="3" t="str">
        <x:v>Verify da Vinci platform and first case date for this campus.</x:v>
      </x:c>
      <x:c r="U10" s="3" t="str"/>
      <x:c r="V10" s="9" t="n">
        <x:v>44.0121</x:v>
      </x:c>
      <x:c r="W10" s="9" t="n">
        <x:v>-92.4802</x:v>
      </x:c>
      <x:c r="X10" s="3" t="str">
        <x:v>City (approximate)</x:v>
      </x:c>
      <x:c r="Y10" s="3" t="str">
        <x:v>https://newsnetwork.mayoclinic.org/discussion/evidence-based-advances-in-breast-surgery-at-mayo-clinic-robotic-nipple-sparing-mastectomy/</x:v>
      </x:c>
    </x:row>
    <x:row r="11" ht="52" customHeight="1">
      <x:c r="A11" s="3" t="str">
        <x:v>us-mayo-jacksonville</x:v>
      </x:c>
      <x:c r="B11" s="3" t="str">
        <x:v>Mayo Clinic — Jacksonville</x:v>
      </x:c>
      <x:c r="C11" s="3" t="str">
        <x:v>Jacksonville</x:v>
      </x:c>
      <x:c r="D11" s="3" t="str">
        <x:v>FL</x:v>
      </x:c>
      <x:c r="E11" s="3" t="str">
        <x:v>Hospital</x:v>
      </x:c>
      <x:c r="F11" s="3" t="str">
        <x:v>Mayo Clinic</x:v>
      </x:c>
      <x:c r="G11" s="3" t="str">
        <x:v>Mara Piltin</x:v>
      </x:c>
      <x:c r="H11" s="3" t="str">
        <x:v>Mayo Clinic</x:v>
      </x:c>
      <x:c r="I11" s="3" t="str">
        <x:v>Robotic system; model to verify</x:v>
      </x:c>
      <x:c r="J11" s="3" t="str">
        <x:v>No</x:v>
      </x:c>
      <x:c r="K11" s="3" t="str">
        <x:v>Cancer treatment and risk reduction</x:v>
      </x:c>
      <x:c r="L11" s="3" t="str">
        <x:v>Program announced</x:v>
      </x:c>
      <x:c r="M11" s="7"/>
      <x:c r="N11" s="3" t="str">
        <x:v>Unknown</x:v>
      </x:c>
      <x:c r="O11" s="7" t="n">
        <x:v>46052</x:v>
      </x:c>
      <x:c r="P11" s="3" t="str">
        <x:v>Announcement proxy</x:v>
      </x:c>
      <x:c r="Q11" s="7" t="n">
        <x:f>IF(P11="Procedure",M11,IF(P11="Announcement proxy",O11,""))</x:f>
        <x:v>46052</x:v>
      </x:c>
      <x:c r="R11" s="7" t="n">
        <x:v>46296</x:v>
      </x:c>
      <x:c r="S11" s="3" t="str">
        <x:v>Institution announces robotic nipple-sparing mastectomy at its Florida campus. This release does not name the model or first operation date.</x:v>
      </x:c>
      <x:c r="T11" s="3" t="str">
        <x:v>Verify da Vinci platform and first case date for this campus.</x:v>
      </x:c>
      <x:c r="U11" s="3" t="str"/>
      <x:c r="V11" s="9" t="n">
        <x:v>30.3322</x:v>
      </x:c>
      <x:c r="W11" s="9" t="n">
        <x:v>-81.6557</x:v>
      </x:c>
      <x:c r="X11" s="3" t="str">
        <x:v>City (approximate)</x:v>
      </x:c>
      <x:c r="Y11" s="3" t="str">
        <x:v>https://newsnetwork.mayoclinic.org/discussion/evidence-based-advances-in-breast-surgery-at-mayo-clinic-robotic-nipple-sparing-mastectomy/</x:v>
      </x:c>
    </x:row>
    <x:row r="12" ht="52" customHeight="1">
      <x:c r="A12" s="3" t="str">
        <x:v>us-penn</x:v>
      </x:c>
      <x:c r="B12" s="3" t="str">
        <x:v>Pennsylvania Hospital — Integrated Breast Center</x:v>
      </x:c>
      <x:c r="C12" s="3" t="str">
        <x:v>Philadelphia</x:v>
      </x:c>
      <x:c r="D12" s="3" t="str">
        <x:v>PA</x:v>
      </x:c>
      <x:c r="E12" s="3" t="str">
        <x:v>Hospital</x:v>
      </x:c>
      <x:c r="F12" s="3" t="str">
        <x:v>Penn Medicine</x:v>
      </x:c>
      <x:c r="G12" s="3" t="str">
        <x:v>Not identified in reviewed source</x:v>
      </x:c>
      <x:c r="H12" s="3" t="str">
        <x:v>Penn Medicine</x:v>
      </x:c>
      <x:c r="I12" s="3" t="str">
        <x:v>da Vinci Xi</x:v>
      </x:c>
      <x:c r="J12" s="3" t="str">
        <x:v>Yes</x:v>
      </x:c>
      <x:c r="K12" s="3" t="str">
        <x:v>Risk reduction</x:v>
      </x:c>
      <x:c r="L12" s="3" t="str">
        <x:v>Research / trial</x:v>
      </x:c>
      <x:c r="M12" s="7"/>
      <x:c r="N12" s="3" t="str">
        <x:v>Unknown</x:v>
      </x:c>
      <x:c r="O12" s="7"/>
      <x:c r="P12" s="3" t="str">
        <x:v>Unknown</x:v>
      </x:c>
      <x:c r="Q12" s="7" t="str">
        <x:f>IF(P12="Procedure",M12,IF(P12="Announcement proxy",O12,""))</x:f>
      </x:c>
      <x:c r="R12" s="7" t="n">
        <x:v>46296</x:v>
      </x:c>
      <x:c r="S12" s="3" t="str">
        <x:v>Institutional clinical briefing describes a prophylactic Xi study at Pennsylvania Hospital. Neither an adoption date nor completed first case is established here.</x:v>
      </x:c>
      <x:c r="T12" s="3" t="str">
        <x:v>Check trial status, first enrollment and completed case evidence.</x:v>
      </x:c>
      <x:c r="U12" s="3" t="str"/>
      <x:c r="V12" s="9" t="n">
        <x:v>39.9526</x:v>
      </x:c>
      <x:c r="W12" s="9" t="n">
        <x:v>-75.1652</x:v>
      </x:c>
      <x:c r="X12" s="3" t="str">
        <x:v>City (approximate)</x:v>
      </x:c>
      <x:c r="Y12" s="3" t="str">
        <x:v>https://www.pennmedicine.org/physicians-hub/clinical-briefing/robotic-assisted-da-vinci-xi-prophylactic-nipple-sparing-mastectomy</x:v>
      </x:c>
    </x:row>
    <x:row r="13" ht="52" customHeight="1">
      <x:c r="A13" s="3" t="str">
        <x:v>us-ui-health</x:v>
      </x:c>
      <x:c r="B13" s="3" t="str">
        <x:v>UI Health</x:v>
      </x:c>
      <x:c r="C13" s="3" t="str">
        <x:v>Chicago</x:v>
      </x:c>
      <x:c r="D13" s="3" t="str">
        <x:v>IL</x:v>
      </x:c>
      <x:c r="E13" s="3" t="str">
        <x:v>Hospital</x:v>
      </x:c>
      <x:c r="F13" s="3" t="str">
        <x:v>University of Illinois Chicago</x:v>
      </x:c>
      <x:c r="G13" s="3" t="str">
        <x:v>Diane Drugas</x:v>
      </x:c>
      <x:c r="H13" s="3" t="str">
        <x:v>UI Health</x:v>
      </x:c>
      <x:c r="I13" s="3" t="str">
        <x:v>Robotic system; model to verify</x:v>
      </x:c>
      <x:c r="J13" s="3" t="str">
        <x:v>No</x:v>
      </x:c>
      <x:c r="K13" s="3" t="str">
        <x:v>Risk reduction</x:v>
      </x:c>
      <x:c r="L13" s="3" t="str">
        <x:v>Historical report</x:v>
      </x:c>
      <x:c r="M13" s="8" t="n">
        <x:v>44316</x:v>
      </x:c>
      <x:c r="N13" s="3" t="str">
        <x:v>Month</x:v>
      </x:c>
      <x:c r="O13" s="7" t="n">
        <x:v>44475</x:v>
      </x:c>
      <x:c r="P13" s="3" t="str">
        <x:v>Procedure</x:v>
      </x:c>
      <x:c r="Q13" s="8" t="n">
        <x:f>IF(P13="Procedure",M13,IF(P13="Announcement proxy",O13,""))</x:f>
        <x:v>44316</x:v>
      </x:c>
      <x:c r="R13" s="7" t="n">
        <x:v>46296</x:v>
      </x:c>
      <x:c r="S13" s="3" t="str">
        <x:v>Institution reports first preventive robotic double mastectomy in April 2021. Current availability and da Vinci model are not established by this historical article.</x:v>
      </x:c>
      <x:c r="T13" s="3" t="str">
        <x:v>Verify platform and whether the program remains active.</x:v>
      </x:c>
      <x:c r="U13" s="3" t="str"/>
      <x:c r="V13" s="9" t="n">
        <x:v>41.8781</x:v>
      </x:c>
      <x:c r="W13" s="9" t="n">
        <x:v>-87.6298</x:v>
      </x:c>
      <x:c r="X13" s="3" t="str">
        <x:v>City (approximate)</x:v>
      </x:c>
      <x:c r="Y13" s="3" t="str">
        <x:v>https://today.uic.edu/patient-on-scarless-robotic-mastectomy-with-reconstruction-it-was-one-and-done-less-scarring-less-everything/</x:v>
      </x:c>
    </x:row>
    <x:row r="14" ht="52" customHeight="1">
      <x:c r="A14" s="3" t="str">
        <x:v>us-chagares</x:v>
      </x:c>
      <x:c r="B14" s="3" t="str">
        <x:v>Stephen A. Chagares surgical practice</x:v>
      </x:c>
      <x:c r="C14" s="3" t="str">
        <x:v>Tinton Falls</x:v>
      </x:c>
      <x:c r="D14" s="3" t="str">
        <x:v>NJ</x:v>
      </x:c>
      <x:c r="E14" s="3" t="str">
        <x:v>Practice</x:v>
      </x:c>
      <x:c r="F14" s="3" t="str">
        <x:v>Independent practice</x:v>
      </x:c>
      <x:c r="G14" s="3" t="str">
        <x:v>Stephen A. Chagares</x:v>
      </x:c>
      <x:c r="H14" s="3" t="str">
        <x:v>Stephen A. Chagares</x:v>
      </x:c>
      <x:c r="I14" s="3" t="str">
        <x:v>Robotic system; model to verify</x:v>
      </x:c>
      <x:c r="J14" s="3" t="str">
        <x:v>No</x:v>
      </x:c>
      <x:c r="K14" s="3" t="str">
        <x:v>Cancer treatment</x:v>
      </x:c>
      <x:c r="L14" s="3" t="str">
        <x:v>Historical report</x:v>
      </x:c>
      <x:c r="M14" s="7" t="n">
        <x:v>43357</x:v>
      </x:c>
      <x:c r="N14" s="3" t="str">
        <x:v>Day</x:v>
      </x:c>
      <x:c r="O14" s="7" t="n">
        <x:v>43382</x:v>
      </x:c>
      <x:c r="P14" s="3" t="str">
        <x:v>Procedure</x:v>
      </x:c>
      <x:c r="Q14" s="7" t="n">
        <x:f>IF(P14="Procedure",M14,IF(P14="Announcement proxy",O14,""))</x:f>
        <x:v>43357</x:v>
      </x:c>
      <x:c r="R14" s="7" t="n">
        <x:v>46296</x:v>
      </x:c>
      <x:c r="S14" s="3" t="str">
        <x:v>Surgeon-issued release reports a September 14 cancer procedure. It does not establish the operating hospital or platform model; the marker denotes the practice city.</x:v>
      </x:c>
      <x:c r="T14" s="3" t="str">
        <x:v>Resolve operating facility, platform and reported program suspension before classifying current adoption.</x:v>
      </x:c>
      <x:c r="U14" s="3" t="str"/>
      <x:c r="V14" s="9" t="n">
        <x:v>40.3043</x:v>
      </x:c>
      <x:c r="W14" s="9" t="n">
        <x:v>-74.1004</x:v>
      </x:c>
      <x:c r="X14" s="3" t="str">
        <x:v>City (approximate)</x:v>
      </x:c>
      <x:c r="Y14" s="3" t="str">
        <x:v>https://www.biospace.com/first-robotic-mastectomy-performed-for-cancer-in-the-united-states-by-dr-stephen-a-chagares</x:v>
      </x:c>
    </x:row>
  </x:sheetData>
  <x:conditionalFormatting sqref="Q2:Q14">
    <x:cfRule type="colorScale" priority="1">
      <x:colorScale>
        <x:cfvo type="min"/>
        <x:cfvo type="percentile" val="50"/>
        <x:cfvo type="max"/>
        <x:color rgb="FFCBD3F5"/>
        <x:color rgb="FFBDE2EB"/>
        <x:color rgb="FFFFE49B"/>
      </x:colorScale>
    </x:cfRule>
  </x:conditionalFormatting>
  <x:dataValidations count="3">
    <x:dataValidation type="list" sqref="L2:L501">
      <x:formula1>"Procedure confirmed,Program announced,Research / trial,Historical report,Paused / stopped"</x:formula1>
    </x:dataValidation>
    <x:dataValidation type="list" sqref="J2:J501">
      <x:formula1>"Yes,No"</x:formula1>
    </x:dataValidation>
    <x:dataValidation type="list" sqref="P2:P501">
      <x:formula1>"Procedure,Announcement proxy,Unknown"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b885ba3cfc417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4" max="14" width="22" hidden="0" customWidth="1"/>
    <x:col min="16" max="16" width="22" hidden="0" customWidth="1"/>
    <x:col min="24" max="24" width="22" hidden="0" customWidth="1"/>
    <x:col min="2" max="2" width="42" hidden="0" customWidth="1"/>
    <x:col min="19" max="19" width="65" hidden="0" customWidth="1"/>
    <x:col min="20" max="20" width="65" hidden="0" customWidth="1"/>
    <x:col min="21" max="21" width="40" hidden="0" customWidth="1"/>
    <x:col min="25" max="25" width="80" hidden="0" customWidth="1"/>
    <x:col min="13" max="13" width="17" hidden="0" customWidth="1"/>
    <x:col min="15" max="15" width="17" hidden="0" customWidth="1"/>
    <x:col min="17" max="17" width="17" hidden="0" customWidth="1"/>
    <x:col min="18" max="18" width="17" hidden="0" customWidth="1"/>
    <x:col min="22" max="22" width="14" hidden="0" customWidth="1"/>
    <x:col min="23" max="23" width="14" hidden="0" customWidth="1"/>
  </x:cols>
  <x:sheetData>
    <x:row r="1" ht="40" customHeight="1">
      <x:c r="A1" s="6" t="str">
        <x:v>Record ID</x:v>
      </x:c>
      <x:c r="B1" s="6" t="str">
        <x:v>Hospital or practice</x:v>
      </x:c>
      <x:c r="C1" s="6" t="str">
        <x:v>City</x:v>
      </x:c>
      <x:c r="D1" s="6" t="str">
        <x:v>State / region</x:v>
      </x:c>
      <x:c r="E1" s="6" t="str">
        <x:v>Type</x:v>
      </x:c>
      <x:c r="F1" s="6" t="str">
        <x:v>Health system</x:v>
      </x:c>
      <x:c r="G1" s="6" t="str">
        <x:v>Surgeon</x:v>
      </x:c>
      <x:c r="H1" s="6" t="str">
        <x:v>Associated practice</x:v>
      </x:c>
      <x:c r="I1" s="6" t="str">
        <x:v>Platform</x:v>
      </x:c>
      <x:c r="J1" s="6" t="str">
        <x:v>da Vinci verified</x:v>
      </x:c>
      <x:c r="K1" s="6" t="str">
        <x:v>Indication</x:v>
      </x:c>
      <x:c r="L1" s="6" t="str">
        <x:v>Status</x:v>
      </x:c>
      <x:c r="M1" s="6" t="str">
        <x:v>First procedure date</x:v>
      </x:c>
      <x:c r="N1" s="6" t="str">
        <x:v>Date precision</x:v>
      </x:c>
      <x:c r="O1" s="6" t="str">
        <x:v>Announcement date</x:v>
      </x:c>
      <x:c r="P1" s="6" t="str">
        <x:v>Map date basis</x:v>
      </x:c>
      <x:c r="Q1" s="6" t="str">
        <x:v>Map date</x:v>
      </x:c>
      <x:c r="R1" s="6" t="str">
        <x:v>Last source review</x:v>
      </x:c>
      <x:c r="S1" s="6" t="str">
        <x:v>Evidence summary</x:v>
      </x:c>
      <x:c r="T1" s="6" t="str">
        <x:v>Next verification</x:v>
      </x:c>
      <x:c r="U1" s="6" t="str">
        <x:v>Your notes</x:v>
      </x:c>
      <x:c r="V1" s="6" t="str">
        <x:v>Latitude</x:v>
      </x:c>
      <x:c r="W1" s="6" t="str">
        <x:v>Longitude</x:v>
      </x:c>
      <x:c r="X1" s="6" t="str">
        <x:v>Location precision</x:v>
      </x:c>
      <x:c r="Y1" s="6" t="str">
        <x:v>Source URLs</x:v>
      </x:c>
    </x:row>
    <x:row r="2" ht="52" customHeight="1">
      <x:c r="A2" s="3" t="str">
        <x:v>intl-cleveland-abudhabi</x:v>
      </x:c>
      <x:c r="B2" s="3" t="str">
        <x:v>Cleveland Clinic Abu Dhabi</x:v>
      </x:c>
      <x:c r="C2" s="3" t="str">
        <x:v>Abu Dhabi</x:v>
      </x:c>
      <x:c r="D2" s="3" t="str">
        <x:v>Abu Dhabi</x:v>
      </x:c>
      <x:c r="E2" s="3" t="str">
        <x:v>Hospital</x:v>
      </x:c>
      <x:c r="F2" s="3" t="str">
        <x:v>M42 / Cleveland Clinic</x:v>
      </x:c>
      <x:c r="G2" s="3" t="str">
        <x:v>Ahmad Matalkah</x:v>
      </x:c>
      <x:c r="H2" s="3" t="str">
        <x:v>Cleveland Clinic Abu Dhabi</x:v>
      </x:c>
      <x:c r="I2" s="3" t="str">
        <x:v>da Vinci SP</x:v>
      </x:c>
      <x:c r="J2" s="3" t="str">
        <x:v>Yes</x:v>
      </x:c>
      <x:c r="K2" s="3" t="str">
        <x:v>Cancer treatment and risk reduction</x:v>
      </x:c>
      <x:c r="L2" s="3" t="str">
        <x:v>Procedure confirmed</x:v>
      </x:c>
      <x:c r="M2" s="7"/>
      <x:c r="N2" s="3" t="str">
        <x:v>Unknown</x:v>
      </x:c>
      <x:c r="O2" s="7" t="n">
        <x:v>45609</x:v>
      </x:c>
      <x:c r="P2" s="3" t="str">
        <x:v>Announcement proxy</x:v>
      </x:c>
      <x:c r="Q2" s="7" t="n">
        <x:f>IF(P2="Procedure",M2,IF(P2="Announcement proxy",O2,""))</x:f>
        <x:v>45609</x:v>
      </x:c>
      <x:c r="R2" s="7" t="n">
        <x:v>46296</x:v>
      </x:c>
      <x:c r="S2" s="3" t="str">
        <x:v>Institution reports a completed robotic mastectomy using the da Vinci single-port system. Surgery date is not specified; marker uses the release date.</x:v>
      </x:c>
      <x:c r="T2" s="3" t="str">
        <x:v>Find exact first procedure date and current program volume.</x:v>
      </x:c>
      <x:c r="U2" s="3" t="str"/>
      <x:c r="V2" s="9" t="n">
        <x:v>24.4539</x:v>
      </x:c>
      <x:c r="W2" s="9" t="n">
        <x:v>54.3773</x:v>
      </x:c>
      <x:c r="X2" s="3" t="str">
        <x:v>City (approximate)</x:v>
      </x:c>
      <x:c r="Y2" s="3" t="str">
        <x:v>https://newsroom.clevelandclinic.org/2024/11/13/cleveland-clinic-abu-dhabi-performs-uaes-first-robotic-mastectomy-in-an-effort-to-reduce-the-burden-of-breast-cancer-on-patients</x:v>
      </x:c>
    </x:row>
  </x:sheetData>
  <x:conditionalFormatting sqref="Q2:Q2">
    <x:cfRule type="colorScale" priority="1">
      <x:colorScale>
        <x:cfvo type="min"/>
        <x:cfvo type="percentile" val="50"/>
        <x:cfvo type="max"/>
        <x:color rgb="FFCBD3F5"/>
        <x:color rgb="FFBDE2EB"/>
        <x:color rgb="FFFFE49B"/>
      </x:colorScale>
    </x:cfRule>
  </x:conditionalFormatting>
  <x:dataValidations count="3">
    <x:dataValidation type="list" sqref="L2:L501">
      <x:formula1>"Procedure confirmed,Program announced,Research / trial,Historical report,Paused / stopped"</x:formula1>
    </x:dataValidation>
    <x:dataValidation type="list" sqref="J2:J501">
      <x:formula1>"Yes,No"</x:formula1>
    </x:dataValidation>
    <x:dataValidation type="list" sqref="P2:P501">
      <x:formula1>"Procedure,Announcement proxy,Unknown"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e4698a046c549f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0" hidden="0" customWidth="1"/>
    <x:col min="2" max="2" width="22" hidden="0" customWidth="1"/>
    <x:col min="3" max="3" width="80" hidden="0" customWidth="1"/>
  </x:cols>
  <x:sheetData>
    <x:row r="1" ht="26" customHeight="1">
      <x:c r="A1" s="17" t="str">
        <x:v>Source URL</x:v>
      </x:c>
      <x:c r="B1" s="17" t="str">
        <x:v>Review status</x:v>
      </x:c>
      <x:c r="C1" s="17" t="str">
        <x:v>Note</x:v>
      </x:c>
    </x:row>
    <x:row r="2" ht="44" customHeight="1">
      <x:c r="A2" s="15" t="str">
        <x:v>https://hoodline.com/2026/08/huntsman-cancer-surgeon-performs-region-s-first-robotic-mastectomy-cuts-scar-to-two-inches/</x:v>
      </x:c>
      <x:c r="B2" s="15" t="str">
        <x:v>Review queue</x:v>
      </x:c>
      <x:c r="C2" s="15" t="str">
        <x:v>May duplicate another report or provide background; not counted as adoption.</x:v>
      </x:c>
    </x:row>
    <x:row r="3" ht="44" customHeight="1">
      <x:c r="A3" s="15" t="str">
        <x:v>https://www.forbes.com/sites/brucelee/2019/03/02/fda-robotic-surgery-for-breast-cervical-cancer-what-you-need-to-know/</x:v>
      </x:c>
      <x:c r="B3" s="15" t="str">
        <x:v>Review queue</x:v>
      </x:c>
      <x:c r="C3" s="15" t="str">
        <x:v>May duplicate another report or provide background; not counted as adoption.</x:v>
      </x:c>
    </x:row>
    <x:row r="4" ht="44" customHeight="1">
      <x:c r="A4" s="15" t="str">
        <x:v>https://www.app.com/story/news/health/2018/10/17/breast-cancer-breakthrough-nj-surgeon-performs-mastectomies-robotics/1575957002/</x:v>
      </x:c>
      <x:c r="B4" s="15" t="str">
        <x:v>Review queue</x:v>
      </x:c>
      <x:c r="C4" s="15" t="str">
        <x:v>May duplicate another report or provide background; not counted as adoption.</x:v>
      </x:c>
    </x:row>
    <x:row r="5" ht="44" customHeight="1">
      <x:c r="A5" s="15" t="str">
        <x:v>https://qns.com/2018/03/northwell-health-doctors-perform-first-robotic-mastectomy-new-hyde-park-hospital/</x:v>
      </x:c>
      <x:c r="B5" s="15" t="str">
        <x:v>Review queue</x:v>
      </x:c>
      <x:c r="C5" s="15" t="str">
        <x:v>May duplicate another report or provide background; not counted as adoption.</x:v>
      </x:c>
    </x:row>
    <x:row r="6" ht="44" customHeight="1">
      <x:c r="A6" s="15" t="str">
        <x:v>https://www.medicaldesignandoutsourcing.com/intuitive-responds-to-fda-alert-on-robot-assisted-mastectomies/</x:v>
      </x:c>
      <x:c r="B6" s="15" t="str">
        <x:v>Review queue</x:v>
      </x:c>
      <x:c r="C6" s="15" t="str">
        <x:v>May duplicate another report or provide background; not counted as adoption.</x:v>
      </x:c>
    </x:row>
    <x:row r="7" ht="44" customHeight="1">
      <x:c r="A7" s="15" t="str">
        <x:v>https://www.app.com/story/news/health/2018/12/11/monmouth-medical-center-stops-doctors-bid-perform-robotic-breast-surgery/2213180002/</x:v>
      </x:c>
      <x:c r="B7" s="15" t="str">
        <x:v>Review queue</x:v>
      </x:c>
      <x:c r="C7" s="15" t="str">
        <x:v>May duplicate another report or provide background; not counted as adoption.</x:v>
      </x:c>
    </x:row>
    <x:row r="8" ht="44" customHeight="1">
      <x:c r="A8" s="15" t="str">
        <x:v>https://brooklyn.news12.com/new-jersey-man-first-to-undergo-robotic-mastectomy-39278949</x:v>
      </x:c>
      <x:c r="B8" s="15" t="str">
        <x:v>Review queue</x:v>
      </x:c>
      <x:c r="C8" s="15" t="str">
        <x:v>May duplicate another report or provide background; not counted as adoption.</x:v>
      </x:c>
    </x:row>
    <x:row r="9" ht="44" customHeight="1">
      <x:c r="A9" s="15" t="str">
        <x:v>https://www.statnews.com/2019/02/28/fda-robotic-devices-cancer-surgery/</x:v>
      </x:c>
      <x:c r="B9" s="15" t="str">
        <x:v>Review queue</x:v>
      </x:c>
      <x:c r="C9" s="15" t="str">
        <x:v>May duplicate another report or provide background; not counted as adoption.</x:v>
      </x:c>
    </x:row>
    <x:row r="10" ht="44" customHeight="1">
      <x:c r="A10" s="15" t="str">
        <x:v>https://www.newswire.com/news/first-male-robotic-mastectomy-worldwide-performed-by-dr-stephen-a-20664716</x:v>
      </x:c>
      <x:c r="B10" s="15" t="str">
        <x:v>Review queue</x:v>
      </x:c>
      <x:c r="C10" s="15" t="str">
        <x:v>May duplicate another report or provide background; not counted as adoption.</x:v>
      </x:c>
    </x:row>
    <x:row r="11" ht="44" customHeight="1">
      <x:c r="A11" s="15" t="str">
        <x:v>https://www.cnn.com/2019/03/01/health/fda-warning-robotic-surgery-mastectomy</x:v>
      </x:c>
      <x:c r="B11" s="15" t="str">
        <x:v>Review queue</x:v>
      </x:c>
      <x:c r="C11" s="15" t="str">
        <x:v>May duplicate another report or provide background; not counted as adoption.</x:v>
      </x:c>
    </x:row>
    <x:row r="12" ht="44" customHeight="1">
      <x:c r="A12" s="15" t="str">
        <x:v>https://www.biospace.com/first-robotic-mastectomy-performed-for-cancer-in-the-united-states-by-dr-stephen-a-chagares</x:v>
      </x:c>
      <x:c r="B12" s="15" t="str">
        <x:v>Used in a record</x:v>
      </x:c>
      <x:c r="C12" s="15" t="str">
        <x:v>See linked adoption record</x:v>
      </x:c>
    </x:row>
    <x:row r="13" ht="44" customHeight="1">
      <x:c r="A13" s="15" t="str">
        <x:v>https://www.news-medical.net/news/20240119/Evaluating-the-effectiveness-and-safety-of-single-port-robot-assisted-technique-in-nipple-sparing-mastectomy-procedures.aspx</x:v>
      </x:c>
      <x:c r="B13" s="15" t="str">
        <x:v>Review queue</x:v>
      </x:c>
      <x:c r="C13" s="15" t="str">
        <x:v>May duplicate another report or provide background; not counted as adoption.</x:v>
      </x:c>
    </x:row>
    <x:row r="14" ht="44" customHeight="1">
      <x:c r="A14" s="15" t="str">
        <x:v>https://www.fiercebiotech.com/medtech/fda-warns-against-unauthorized-use-surgical-robots-mastectomy-procedures</x:v>
      </x:c>
      <x:c r="B14" s="15" t="str">
        <x:v>Review queue</x:v>
      </x:c>
      <x:c r="C14" s="15" t="str">
        <x:v>May duplicate another report or provide background; not counted as adoption.</x:v>
      </x:c>
    </x:row>
    <x:row r="15" ht="44" customHeight="1">
      <x:c r="A15" s="15" t="str">
        <x:v>https://www.dispatch.com/story/sponsor-story/the-james/2021/06/14/robotic-surgery-approach-offers-new-breast-cancer-surgery-option/7660256002/</x:v>
      </x:c>
      <x:c r="B15" s="15" t="str">
        <x:v>Review queue</x:v>
      </x:c>
      <x:c r="C15" s="15" t="str">
        <x:v>May duplicate another report or provide background; not counted as adoption.</x:v>
      </x:c>
    </x:row>
    <x:row r="16" ht="44" customHeight="1">
      <x:c r="A16" s="15" t="str">
        <x:v>https://cancerletter.com/conversation-with-the-cancer-letter/20190405_4/</x:v>
      </x:c>
      <x:c r="B16" s="15" t="str">
        <x:v>Review queue</x:v>
      </x:c>
      <x:c r="C16" s="15" t="str">
        <x:v>May duplicate another report or provide background; not counted as adoption.</x:v>
      </x:c>
    </x:row>
    <x:row r="17" ht="44" customHeight="1">
      <x:c r="A17" s="15" t="str">
        <x:v>https://cancerletter.com/conversation-with-the-cancer-letter/20190531_4/</x:v>
      </x:c>
      <x:c r="B17" s="15" t="str">
        <x:v>Review queue</x:v>
      </x:c>
      <x:c r="C17" s="15" t="str">
        <x:v>May duplicate another report or provide background; not counted as adoption.</x:v>
      </x:c>
    </x:row>
    <x:row r="18" ht="44" customHeight="1">
      <x:c r="A18" s="15" t="str">
        <x:v>https://www.medtechdive.com/news/fda-safety-notice-robotic-mastectomy-procedures/605378/</x:v>
      </x:c>
      <x:c r="B18" s="15" t="str">
        <x:v>Review queue</x:v>
      </x:c>
      <x:c r="C18" s="15" t="str">
        <x:v>May duplicate another report or provide background; not counted as adoption.</x:v>
      </x:c>
    </x:row>
    <x:row r="19" ht="44" customHeight="1">
      <x:c r="A19" s="15" t="str">
        <x:v>https://www.newswise.com/articles/new-approach-to-robotic-mastectomy-can-preserve-full-breast-and-nipple-sensation2</x:v>
      </x:c>
      <x:c r="B19" s="15" t="str">
        <x:v>Review queue</x:v>
      </x:c>
      <x:c r="C19" s="15" t="str">
        <x:v>May duplicate another report or provide background; not counted as adoption.</x:v>
      </x:c>
    </x:row>
    <x:row r="20" ht="44" customHeight="1">
      <x:c r="A20" s="15" t="str">
        <x:v>https://cancerletter.com/the-cancer-letter/20191122_5/</x:v>
      </x:c>
      <x:c r="B20" s="15" t="str">
        <x:v>Review queue</x:v>
      </x:c>
      <x:c r="C20" s="15" t="str">
        <x:v>May duplicate another report or provide background; not counted as adoption.</x:v>
      </x:c>
    </x:row>
    <x:row r="21" ht="44" customHeight="1">
      <x:c r="A21" s="15" t="str">
        <x:v>https://link.springer.com/article/10.1245/s10434-022-11634-w</x:v>
      </x:c>
      <x:c r="B21" s="15" t="str">
        <x:v>Review queue</x:v>
      </x:c>
      <x:c r="C21" s="15" t="str">
        <x:v>May duplicate another report or provide background; not counted as adoption.</x:v>
      </x:c>
    </x:row>
    <x:row r="22" ht="44" customHeight="1">
      <x:c r="A22" s="15" t="str">
        <x:v>https://cancerletter.com/the-cancer-letter/20190405_1/</x:v>
      </x:c>
      <x:c r="B22" s="15" t="str">
        <x:v>Review queue</x:v>
      </x:c>
      <x:c r="C22" s="15" t="str">
        <x:v>May duplicate another report or provide background; not counted as adoption.</x:v>
      </x:c>
    </x:row>
    <x:row r="23" ht="44" customHeight="1">
      <x:c r="A23" s="15" t="str">
        <x:v>https://cancerletter.com/the-cancer-letter/20190531_1/</x:v>
      </x:c>
      <x:c r="B23" s="15" t="str">
        <x:v>Review queue</x:v>
      </x:c>
      <x:c r="C23" s="15" t="str">
        <x:v>May duplicate another report or provide background; not counted as adoption.</x:v>
      </x:c>
    </x:row>
    <x:row r="24" ht="44" customHeight="1">
      <x:c r="A24" s="15" t="str">
        <x:v>https://abc7ny.com/post/li-doctors-perform-1st-robotic-mastectomy-breast-reconstruction-in-us/3182483/</x:v>
      </x:c>
      <x:c r="B24" s="15" t="str">
        <x:v>Review queue</x:v>
      </x:c>
      <x:c r="C24" s="15" t="str">
        <x:v>May duplicate another report or provide background; not counted as adoption.</x:v>
      </x:c>
    </x:row>
    <x:row r="25" ht="44" customHeight="1">
      <x:c r="A25" s="15" t="str">
        <x:v>https://cancerletter.com/conversation-with-the-cancer-letter/20190405_3/</x:v>
      </x:c>
      <x:c r="B25" s="15" t="str">
        <x:v>Review queue</x:v>
      </x:c>
      <x:c r="C25" s="15" t="str">
        <x:v>May duplicate another report or provide background; not counted as adoption.</x:v>
      </x:c>
    </x:row>
    <x:row r="26" ht="44" customHeight="1">
      <x:c r="A26" s="15" t="str">
        <x:v>https://www.nature.com/articles/s41598-019-51744-2</x:v>
      </x:c>
      <x:c r="B26" s="15" t="str">
        <x:v>Review queue</x:v>
      </x:c>
      <x:c r="C26" s="15" t="str">
        <x:v>May duplicate another report or provide background; not counted as adoption.</x:v>
      </x:c>
    </x:row>
    <x:row r="27" ht="44" customHeight="1">
      <x:c r="A27" s="15" t="str">
        <x:v>https://cancerletter.com/conversation-with-the-cancer-letter/20190405_2/</x:v>
      </x:c>
      <x:c r="B27" s="15" t="str">
        <x:v>Review queue</x:v>
      </x:c>
      <x:c r="C27" s="15" t="str">
        <x:v>May duplicate another report or provide background; not counted as adoption.</x:v>
      </x:c>
    </x:row>
    <x:row r="28" ht="44" customHeight="1">
      <x:c r="A28" s="15" t="str">
        <x:v>https://medicalxpress.com/news/2024-01-approach-robotic-mastectomy-full-breast.html</x:v>
      </x:c>
      <x:c r="B28" s="15" t="str">
        <x:v>Review queue</x:v>
      </x:c>
      <x:c r="C28" s="15" t="str">
        <x:v>May duplicate another report or provide background; not counted as adoption.</x:v>
      </x:c>
    </x:row>
    <x:row r="29" ht="44" customHeight="1">
      <x:c r="A29" s="15" t="str">
        <x:v>https://today.uic.edu/patient-on-scarless-robotic-mastectomy-with-reconstruction-it-was-one-and-done-less-scarring-less-everything/</x:v>
      </x:c>
      <x:c r="B29" s="15" t="str">
        <x:v>Used in a record</x:v>
      </x:c>
      <x:c r="C29" s="15" t="str">
        <x:v>See linked adoption record</x:v>
      </x:c>
    </x:row>
    <x:row r="30" ht="44" customHeight="1">
      <x:c r="A30" s="15" t="str">
        <x:v>https://newsroom.clevelandclinic.org/2024/11/13/cleveland-clinic-abu-dhabi-performs-uaes-first-robotic-mastectomy-in-an-effort-to-reduce-the-burden-of-breast-cancer-on-patients</x:v>
      </x:c>
      <x:c r="B30" s="15" t="str">
        <x:v>Used in a record</x:v>
      </x:c>
      <x:c r="C30" s="15" t="str">
        <x:v>See linked adoption record</x:v>
      </x:c>
    </x:row>
    <x:row r="31" ht="44" customHeight="1">
      <x:c r="A31" s="15" t="str">
        <x:v>https://www.pennmedicine.org/physicians-hub/clinical-briefing/robotic-assisted-da-vinci-xi-prophylactic-nipple-sparing-mastectomy</x:v>
      </x:c>
      <x:c r="B31" s="15" t="str">
        <x:v>Used in a record</x:v>
      </x:c>
      <x:c r="C31" s="15" t="str">
        <x:v>See linked adoption record</x:v>
      </x:c>
    </x:row>
    <x:row r="32" ht="44" customHeight="1">
      <x:c r="A32" s="15" t="str">
        <x:v>https://www.youarecurrent.com/2026/06/14/ascension-st-vincent-introduces-robotic-breast-surgery/</x:v>
      </x:c>
      <x:c r="B32" s="15" t="str">
        <x:v>Review queue</x:v>
      </x:c>
      <x:c r="C32" s="15" t="str">
        <x:v>May duplicate another report or provide background; not counted as adoption.</x:v>
      </x:c>
    </x:row>
    <x:row r="33" ht="44" customHeight="1">
      <x:c r="A33" s="15" t="str">
        <x:v>https://www.cancernetwork.com/view/robotic-assisted-mastectomy-on-the-precipice-of-a-breakthrough</x:v>
      </x:c>
      <x:c r="B33" s="15" t="str">
        <x:v>Review queue</x:v>
      </x:c>
      <x:c r="C33" s="15" t="str">
        <x:v>May duplicate another report or provide background; not counted as adoption.</x:v>
      </x:c>
    </x:row>
    <x:row r="34" ht="44" customHeight="1">
      <x:c r="A34" s="15" t="str">
        <x:v>https://www.postbulletin.com/health/mayo-clinic-adds-robotic-tissue-preserving-option-for-mastectomy-patients</x:v>
      </x:c>
      <x:c r="B34" s="15" t="str">
        <x:v>Review queue</x:v>
      </x:c>
      <x:c r="C34" s="15" t="str">
        <x:v>May duplicate another report or provide background; not counted as adoption.</x:v>
      </x:c>
    </x:row>
    <x:row r="35" ht="44" customHeight="1">
      <x:c r="A35" s="15" t="str">
        <x:v>https://www.inkfreenews.com/2026/06/16/ascension-st-vincent-fishers-expands-access-to-robotic-nipple-sparing-mastectomy/</x:v>
      </x:c>
      <x:c r="B35" s="15" t="str">
        <x:v>Review queue</x:v>
      </x:c>
      <x:c r="C35" s="15" t="str">
        <x:v>May duplicate another report or provide background; not counted as adoption.</x:v>
      </x:c>
    </x:row>
    <x:row r="36" ht="44" customHeight="1">
      <x:c r="A36" s="15" t="str">
        <x:v>https://kutv.com/news/local/gallery/huntsman-cancer-institute-performs-regions-first-robotic-mastectomy-reducing-scarring</x:v>
      </x:c>
      <x:c r="B36" s="15" t="str">
        <x:v>Review queue</x:v>
      </x:c>
      <x:c r="C36" s="15" t="str">
        <x:v>May duplicate another report or provide background; not counted as adoption.</x:v>
      </x:c>
    </x:row>
    <x:row r="37" ht="44" customHeight="1">
      <x:c r="A37" s="15" t="str">
        <x:v>https://www.ktvu.com/news/moraga-mom-is-first-u-s-undergo-breakthrough-robotic-breast-cancer-surgery</x:v>
      </x:c>
      <x:c r="B37" s="15" t="str">
        <x:v>Review queue</x:v>
      </x:c>
      <x:c r="C37" s="15" t="str">
        <x:v>May duplicate another report or provide background; not counted as adoption.</x:v>
      </x:c>
    </x:row>
    <x:row r="38" ht="44" customHeight="1">
      <x:c r="A38" s="15" t="str">
        <x:v>https://www.ibj.com/articles/ascension-st-vincent-fishers-one-of-first-hospitals-to-offer-robotic-assisted-breast-surgery</x:v>
      </x:c>
      <x:c r="B38" s="15" t="str">
        <x:v>Review queue</x:v>
      </x:c>
      <x:c r="C38" s="15" t="str">
        <x:v>May duplicate another report or provide background; not counted as adoption.</x:v>
      </x:c>
    </x:row>
    <x:row r="39" ht="44" customHeight="1">
      <x:c r="A39" s="15" t="str">
        <x:v>https://www.prnewswire.com/news-releases/baycare-among-first-in-florida-to-offer-next-generation-breast-surgery-procedure-302839510.html</x:v>
      </x:c>
      <x:c r="B39" s="15" t="str">
        <x:v>Used in a record</x:v>
      </x:c>
      <x:c r="C39" s="15" t="str">
        <x:v>See linked adoption record</x:v>
      </x:c>
    </x:row>
    <x:row r="40" ht="44" customHeight="1">
      <x:c r="A40" s="15" t="str">
        <x:v>https://nypost.com/2026/06/26/health/mom-gets-groundbreaking-mastectomy-from-a-2m-robot-named-carol/</x:v>
      </x:c>
      <x:c r="B40" s="15" t="str">
        <x:v>Review queue</x:v>
      </x:c>
      <x:c r="C40" s="15" t="str">
        <x:v>May duplicate another report or provide background; not counted as adoption.</x:v>
      </x:c>
    </x:row>
    <x:row r="41" ht="44" customHeight="1">
      <x:c r="A41" s="15" t="str">
        <x:v>https://www.wthr.com/video/news/health/new-robotic-nipple-sparing-mastectomy-now-available-in-indiana/531-3f9f00f0-faab-439f-ba02-1cedbe59e277</x:v>
      </x:c>
      <x:c r="B41" s="15" t="str">
        <x:v>Review queue</x:v>
      </x:c>
      <x:c r="C41" s="15" t="str">
        <x:v>May duplicate another report or provide background; not counted as adoption.</x:v>
      </x:c>
    </x:row>
    <x:row r="42" ht="44" customHeight="1">
      <x:c r="A42" s="15" t="str">
        <x:v>https://www.newswise.com/articles/medstar-georgetown-surgeons-make-history-with-three-single-port-robotic-surgery-firsts-in-one-week2</x:v>
      </x:c>
      <x:c r="B42" s="15" t="str">
        <x:v>Used in a record</x:v>
      </x:c>
      <x:c r="C42" s="15" t="str">
        <x:v>See linked adoption record</x:v>
      </x:c>
    </x:row>
    <x:row r="43" ht="44" customHeight="1">
      <x:c r="A43" s="15" t="str">
        <x:v>https://www.sfchronicle.com/health/article/breast-cancer-surgery-robotic-22349815.php</x:v>
      </x:c>
      <x:c r="B43" s="15" t="str">
        <x:v>Review queue</x:v>
      </x:c>
      <x:c r="C43" s="15" t="str">
        <x:v>May duplicate another report or provide background; not counted as adoption.</x:v>
      </x:c>
    </x:row>
    <x:row r="44" ht="44" customHeight="1">
      <x:c r="A44" s="15" t="str">
        <x:v>https://www.mercurynews.com/2026/07/30/east-bay-robotic-mastectomy-breast-cancer/</x:v>
      </x:c>
      <x:c r="B44" s="15" t="str">
        <x:v>Review queue</x:v>
      </x:c>
      <x:c r="C44" s="15" t="str">
        <x:v>May duplicate another report or provide background; not counted as adoption.</x:v>
      </x:c>
    </x:row>
    <x:row r="45" ht="44" customHeight="1">
      <x:c r="A45" s="15" t="str">
        <x:v>https://www.wkyc.com/article/news/health/daily-dose-health/pancreatic-cancer-drug-fda-approval-robotic-mastectomy-breast-surgery-menopause-hormone-therapy-alzheimers-xylitol-sugar-free-heart-health-daily-dose/95-e1070277-2953-4911-9440-6309cb2ad6d9</x:v>
      </x:c>
      <x:c r="B45" s="15" t="str">
        <x:v>Review queue</x:v>
      </x:c>
      <x:c r="C45" s="15" t="str">
        <x:v>May duplicate another report or provide background; not counted as adoption.</x:v>
      </x:c>
    </x:row>
    <x:row r="46" ht="44" customHeight="1">
      <x:c r="A46" s="15" t="str">
        <x:v>https://www.yahoo.com/news/videos/robotic-mastectomy-004500177.html?guccounter=1&amp;guce_referrer=aHR0cHM6Ly93d3cuZ29vZ2xlLmNvbS8&amp;guce_referrer_sig=AQAAAF-IE_6xWuGRTNN5j1adC11aSdkDJ_mq8W8Ti-mUGwt0gReKDrQJd6ZGIxZollOg0o86B6sBi2Mb83jCTbSHMG51CAIF1NjQ58EjcfGLniTVLqWbwPQR3WvfDCux6rtByMVxyLfu8086aEcilBrtKOM7fQ-oEqSnXHd-3I2gWaSL</x:v>
      </x:c>
      <x:c r="B46" s="15" t="str">
        <x:v>Review queue</x:v>
      </x:c>
      <x:c r="C46" s="15" t="str">
        <x:v>May duplicate another report or provide background; not counted as adoption.</x:v>
      </x:c>
    </x:row>
    <x:row r="47" ht="44" customHeight="1">
      <x:c r="A47" s="15" t="str">
        <x:v>https://consultqd.clevelandclinic.org/turning-to-robotics-for-nipple-sparing-mastectomy</x:v>
      </x:c>
      <x:c r="B47" s="15" t="str">
        <x:v>Used in a record</x:v>
      </x:c>
      <x:c r="C47" s="15" t="str">
        <x:v>See linked adoption record</x:v>
      </x:c>
    </x:row>
    <x:row r="48" ht="44" customHeight="1">
      <x:c r="A48" s="15" t="str">
        <x:v>https://newsnetwork.mayoclinic.org/discussion/evidence-based-advances-in-breast-surgery-at-mayo-clinic-robotic-nipple-sparing-mastectomy/</x:v>
      </x:c>
      <x:c r="B48" s="15" t="str">
        <x:v>Used in a record</x:v>
      </x:c>
      <x:c r="C48" s="15" t="str">
        <x:v>See linked adoption record</x:v>
      </x:c>
    </x:row>
    <x:row r="49" ht="44" customHeight="1">
      <x:c r="A49" s="15" t="str">
        <x:v>https://www.news5cleveland.com/videos/news/local-news/cleveland-clinic-surgeon-is-first-in-ohio-to-perform-robotic-mastectomy-procedure</x:v>
      </x:c>
      <x:c r="B49" s="15" t="str">
        <x:v>Review queue</x:v>
      </x:c>
      <x:c r="C49" s="15" t="str">
        <x:v>May duplicate another report or provide background; not counted as adoption.</x:v>
      </x:c>
    </x:row>
    <x:row r="50" ht="44" customHeight="1">
      <x:c r="A50" s="15" t="str">
        <x:v>https://www.beaconjournal.com/story/news/healthcare/2026/09/01/cleveland-clinic-performs-ohios-first-robotic-nipple-sparing-mastectomy/91548022007/</x:v>
      </x:c>
      <x:c r="B50" s="15" t="str">
        <x:v>Review queue</x:v>
      </x:c>
      <x:c r="C50" s="15" t="str">
        <x:v>May duplicate another report or provide background; not counted as adoption.</x:v>
      </x:c>
    </x:row>
    <x:row r="51" ht="44" customHeight="1">
      <x:c r="A51" s="15" t="str">
        <x:v>https://www.cleveland.com/healthfit/2026/09/cleveland-clinic-first-in-ohio-to-perform-robotic-nipple-sparing-mastectomy.html</x:v>
      </x:c>
      <x:c r="B51" s="15" t="str">
        <x:v>Review queue</x:v>
      </x:c>
      <x:c r="C51" s="15" t="str">
        <x:v>May duplicate another report or provide background; not counted as adoption.</x:v>
      </x:c>
    </x:row>
    <x:row r="52" ht="44" customHeight="1">
      <x:c r="A52" s="15" t="str">
        <x:v>https://kutv.com/news/local/huntsman-cancer-institute-performs-regions-first-robotic-mastectomy-reducing-scarring</x:v>
      </x:c>
      <x:c r="B52" s="15" t="str">
        <x:v>Review queue</x:v>
      </x:c>
      <x:c r="C52" s="15" t="str">
        <x:v>May duplicate another report or provide background; not counted as adoption.</x:v>
      </x:c>
    </x:row>
    <x:row r="53" ht="44" customHeight="1">
      <x:c r="A53" s="15" t="str">
        <x:v>https://www.cancernetwork.com/view/using-the-da-vinci-single-port-surgical-system-in-nipple-sparing-mastectomy</x:v>
      </x:c>
      <x:c r="B53" s="15" t="str">
        <x:v>Review queue</x:v>
      </x:c>
      <x:c r="C53" s="15" t="str">
        <x:v>May duplicate another report or provide background; not counted as adoption.</x:v>
      </x:c>
    </x:row>
    <x:row r="54" ht="44" customHeight="1">
      <x:c r="A54" s="15" t="str">
        <x:v>https://www.utsouthwestern.edu/ctplus/stories/2026/pls-farr-mcarthur.html</x:v>
      </x:c>
      <x:c r="B54" s="15" t="str">
        <x:v>Used in a record</x:v>
      </x:c>
      <x:c r="C54" s="15" t="str">
        <x:v>See linked adoption record</x:v>
      </x:c>
    </x:row>
    <x:row r="55" ht="44" customHeight="1">
      <x:c r="A55" s="15" t="str">
        <x:v>https://about.ascension.org/news/2026/05/ascension-st-vincent-among-first-in-nation-to-perform-post-clinical-trial-single-port-robotic-nipple-sparing-mastectomy</x:v>
      </x:c>
      <x:c r="B55" s="15" t="str">
        <x:v>Used in a record</x:v>
      </x:c>
      <x:c r="C55" s="15" t="str">
        <x:v>See linked adoption record</x:v>
      </x:c>
    </x:row>
    <x:row r="56" ht="44" customHeight="1">
      <x:c r="A56" s="15" t="str">
        <x:v>https://www.prnewswire.com/news-releases/atlanticare-first-in-region-to-offer-robotic-nipple-sparing-mastectomy-using-da-vinci-single-port-system-302823383.html</x:v>
      </x:c>
      <x:c r="B56" s="15" t="str">
        <x:v>Used in a record</x:v>
      </x:c>
      <x:c r="C56" s="15" t="str">
        <x:v>See linked adoption record</x:v>
      </x:c>
    </x:row>
    <x:row r="57" ht="44" customHeight="1">
      <x:c r="A57" s="15" t="str">
        <x:v>https://people.com/woman-45-underwent-first-robotic-single-port-mastectomy-performed-in-us-by-robot-named-carol-12016111</x:v>
      </x:c>
      <x:c r="B57" s="15" t="str">
        <x:v>Review queue</x:v>
      </x:c>
      <x:c r="C57" s="15" t="str">
        <x:v>May duplicate another report or provide background; not counted as adoption.</x:v>
      </x:c>
    </x:row>
    <x:row r="58" ht="44" customHeight="1">
      <x:c r="A58" s="15" t="str">
        <x:v>https://www.wthr.com/article/news/health/new-robotic-nipple-sparing-mastectomy-now-available-indiana/531-c736d352-ec26-4b27-924d-26bed0aca590</x:v>
      </x:c>
      <x:c r="B58" s="15" t="str">
        <x:v>Review queue</x:v>
      </x:c>
      <x:c r="C58" s="15" t="str">
        <x:v>May duplicate another report or provide background; not counted as adoption.</x:v>
      </x:c>
    </x:row>
    <x:row r="59" ht="44" customHeight="1">
      <x:c r="A59" s="15" t="str">
        <x:v>https://www.fox13news.com/news/baycare-surgeons-perform-regions-first-robotic-nipple-sparing-mastectomy</x:v>
      </x:c>
      <x:c r="B59" s="15" t="str">
        <x:v>Review queue</x:v>
      </x:c>
      <x:c r="C59" s="15" t="str">
        <x:v>May duplicate another report or provide background; not counted as adoption.</x:v>
      </x:c>
    </x:row>
    <x:row r="60" ht="44" customHeight="1">
      <x:c r="A60" s="15" t="str">
        <x:v>https://healthcare.utah.edu/huntsmancancerinstitute/press-releases/2026/08/robotic-mastectomy-marks-new-milestone-breast-cancer-care-mountain-west</x:v>
      </x:c>
      <x:c r="B60" s="15" t="str">
        <x:v>Used in a record</x:v>
      </x:c>
      <x:c r="C60" s="15" t="str">
        <x:v>See linked adoption record</x:v>
      </x:c>
    </x:row>
    <x:row r="61" ht="44" customHeight="1">
      <x:c r="A61" s="15" t="str">
        <x:v>https://www.news5cleveland.com/news/local-news/cleveland-clinic-surgeon-is-first-in-ohio-to-perform-robotic-mastectomy-procedure</x:v>
      </x:c>
      <x:c r="B61" s="15" t="str">
        <x:v>Review queue</x:v>
      </x:c>
      <x:c r="C61" s="15" t="str">
        <x:v>May duplicate another report or provide background; not counted as adoption.</x:v>
      </x:c>
    </x:row>
    <x:row r="62" ht="44" customHeight="1">
      <x:c r="A62" s="15" t="str">
        <x:v>https://newsroom.clevelandclinic.org/2026/09/30/how-robotics-are-advancing-breast-cancer-surgery</x:v>
      </x:c>
      <x:c r="B62" s="15" t="str">
        <x:v>Review queue</x:v>
      </x:c>
      <x:c r="C62" s="15" t="str">
        <x:v>May duplicate another report or provide background; not counted as adoption.</x:v>
      </x:c>
    </x:row>
  </x:sheetData>
  <x:pageMargins left="0.7" right="0.7" top="0.75" bottom="0.75" header="0.3" footer="0.3"/>
  <x:tableParts count="1">
    <x:tablePart xmlns:r="http://schemas.openxmlformats.org/officeDocument/2006/relationships" r:id="R131ed9eeb9dc4b39"/>
  </x:tableParts>
</x:worksheet>
</file>